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PROBACION, EFICIENCIA CALIF M" sheetId="1" r:id="rId1"/>
  </sheets>
  <definedNames/>
  <calcPr fullCalcOnLoad="1"/>
</workbook>
</file>

<file path=xl/sharedStrings.xml><?xml version="1.0" encoding="utf-8"?>
<sst xmlns="http://schemas.openxmlformats.org/spreadsheetml/2006/main" count="946" uniqueCount="53">
  <si>
    <t>Ing.  En Ciencia y Tecnología de Alimentos</t>
  </si>
  <si>
    <t>Ing. Agrícola y Ambiental</t>
  </si>
  <si>
    <t>Ing. Agrónomo Administrador</t>
  </si>
  <si>
    <t>Ing. Agrónomo en Desarrollo Rural</t>
  </si>
  <si>
    <t>Ing. Agrónomo en Horticultura</t>
  </si>
  <si>
    <t>Ing. Agrónomo en Irrigación</t>
  </si>
  <si>
    <t xml:space="preserve">Ing. Agrónomo en Producción </t>
  </si>
  <si>
    <t>Ing. Agrónomo Parasitólogo</t>
  </si>
  <si>
    <t>Ing. Agrónomo Zootecnista</t>
  </si>
  <si>
    <t>Ing. En Agrobiología</t>
  </si>
  <si>
    <t>Ing. Forestal</t>
  </si>
  <si>
    <t>Ing. Mecánico Agrícola</t>
  </si>
  <si>
    <t>Lic. en Economía Agricola y Agronegocios</t>
  </si>
  <si>
    <t>DIVISION DE CIENCIA ANIMAL</t>
  </si>
  <si>
    <t>DIVISION DE SOCIOECONOMICAS</t>
  </si>
  <si>
    <t>DIVISION DE AGRONOMIA</t>
  </si>
  <si>
    <t>DIVISION DE INGENEIRIA</t>
  </si>
  <si>
    <t xml:space="preserve">ALUMNOS INSCRITOS </t>
  </si>
  <si>
    <t xml:space="preserve">ALUMNOS CON AL MENOS UNA MATERIA REPROBADA </t>
  </si>
  <si>
    <t xml:space="preserve">PORCENTAJE DE EFICIENCIA </t>
  </si>
  <si>
    <t>ALUMNOS DE NUEVO INGRESO</t>
  </si>
  <si>
    <t>H</t>
  </si>
  <si>
    <t>M</t>
  </si>
  <si>
    <t>TOT</t>
  </si>
  <si>
    <t>T O T A L E S</t>
  </si>
  <si>
    <t>INDICADORES COMEAA</t>
  </si>
  <si>
    <t>CICLO ESCOLAR</t>
  </si>
  <si>
    <t>UNIVERSIDAD AUTÓNOMA AGRARIA ANTONIO NARRO</t>
  </si>
  <si>
    <t>LICENCIATURA- SEDE SALTILLO</t>
  </si>
  <si>
    <t>RESUMEN DE INDICADORES ESTADÍSTICOS DE ALUMNOS SEGÚN COMEAA</t>
  </si>
  <si>
    <t xml:space="preserve">PORCENTAJE DE REPROBACIÓN </t>
  </si>
  <si>
    <t xml:space="preserve">ALUMNOS CON AL MENOS UNA MATERIA APROBADA CON LA CALIFICACIÓN MÍNIMA </t>
  </si>
  <si>
    <t xml:space="preserve">PORCENTAJE DE ALUMNOS CON CALIFICACIÓN MÍNIMA </t>
  </si>
  <si>
    <t>AGO-DIC DE 2007</t>
  </si>
  <si>
    <t>ENE-JUN DE 2008</t>
  </si>
  <si>
    <t>AGO-DIC DE 2008</t>
  </si>
  <si>
    <t>AGO-DIC DE 2009</t>
  </si>
  <si>
    <t>AGO-DIC DE 2010</t>
  </si>
  <si>
    <t>AGO-DIC DE 2011</t>
  </si>
  <si>
    <t>AGO-DIC DE 2012</t>
  </si>
  <si>
    <t>AGO-DIC DE 2013</t>
  </si>
  <si>
    <t>ENE-JUN DE 2013</t>
  </si>
  <si>
    <t>ENE-JUN DE 2012</t>
  </si>
  <si>
    <t>ENE-JUN DE 2011</t>
  </si>
  <si>
    <t>ENE-JUN DE 2010</t>
  </si>
  <si>
    <t>ENE-JUN DE 2009</t>
  </si>
  <si>
    <t>TDIV</t>
  </si>
  <si>
    <t>ENE-JUN DE 2014</t>
  </si>
  <si>
    <t>*****   NO APLICA ****</t>
  </si>
  <si>
    <t>AGO-DIC DE 2014</t>
  </si>
  <si>
    <t>ENE-JUN DE 2015</t>
  </si>
  <si>
    <t>AGO-DIC DE 2015</t>
  </si>
  <si>
    <t>POR DIVISIÓN/CARRERA EN LOS CICLOS ESCOLARES AGO-DIC DE 2007 A AGO-DIC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</si>
</sst>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AEF9C"/>
        <bgColor indexed="64"/>
      </patternFill>
    </fill>
    <fill>
      <patternFill patternType="solid">
        <fgColor rgb="FFEEC5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 horizontal="center" vertical="center" textRotation="90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1" fontId="42" fillId="0" borderId="10" xfId="0" applyNumberFormat="1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textRotation="90"/>
      <protection locked="0"/>
    </xf>
    <xf numFmtId="0" fontId="43" fillId="0" borderId="0" xfId="0" applyFont="1" applyFill="1" applyBorder="1" applyAlignment="1" applyProtection="1">
      <alignment horizontal="justify" vertical="center" wrapText="1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left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left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left" vertical="center"/>
      <protection locked="0"/>
    </xf>
    <xf numFmtId="0" fontId="42" fillId="0" borderId="1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34" borderId="11" xfId="0" applyFont="1" applyFill="1" applyBorder="1" applyAlignment="1" applyProtection="1">
      <alignment horizontal="center" vertical="center"/>
      <protection locked="0"/>
    </xf>
    <xf numFmtId="0" fontId="43" fillId="34" borderId="14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2" fillId="33" borderId="16" xfId="0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" fontId="42" fillId="0" borderId="18" xfId="0" applyNumberFormat="1" applyFont="1" applyFill="1" applyBorder="1" applyAlignment="1" applyProtection="1">
      <alignment horizontal="center" vertical="center"/>
      <protection locked="0"/>
    </xf>
    <xf numFmtId="1" fontId="42" fillId="0" borderId="19" xfId="0" applyNumberFormat="1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1" fontId="42" fillId="0" borderId="21" xfId="0" applyNumberFormat="1" applyFont="1" applyFill="1" applyBorder="1" applyAlignment="1" applyProtection="1">
      <alignment horizontal="center" vertical="center"/>
      <protection locked="0"/>
    </xf>
    <xf numFmtId="1" fontId="42" fillId="0" borderId="22" xfId="0" applyNumberFormat="1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2" fillId="33" borderId="14" xfId="0" applyFont="1" applyFill="1" applyBorder="1" applyAlignment="1" applyProtection="1">
      <alignment horizontal="center" vertical="center"/>
      <protection locked="0"/>
    </xf>
    <xf numFmtId="1" fontId="42" fillId="0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3" fillId="34" borderId="16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1" fontId="43" fillId="0" borderId="18" xfId="0" applyNumberFormat="1" applyFont="1" applyFill="1" applyBorder="1" applyAlignment="1" applyProtection="1">
      <alignment horizontal="center" vertical="center"/>
      <protection locked="0"/>
    </xf>
    <xf numFmtId="1" fontId="43" fillId="0" borderId="10" xfId="0" applyNumberFormat="1" applyFont="1" applyFill="1" applyBorder="1" applyAlignment="1" applyProtection="1">
      <alignment horizontal="center" vertical="center"/>
      <protection locked="0"/>
    </xf>
    <xf numFmtId="1" fontId="43" fillId="0" borderId="21" xfId="0" applyNumberFormat="1" applyFont="1" applyFill="1" applyBorder="1" applyAlignment="1" applyProtection="1">
      <alignment horizontal="center" vertical="center"/>
      <protection locked="0"/>
    </xf>
    <xf numFmtId="1" fontId="43" fillId="0" borderId="19" xfId="0" applyNumberFormat="1" applyFont="1" applyFill="1" applyBorder="1" applyAlignment="1" applyProtection="1">
      <alignment horizontal="center" vertical="center"/>
      <protection locked="0"/>
    </xf>
    <xf numFmtId="1" fontId="43" fillId="0" borderId="12" xfId="0" applyNumberFormat="1" applyFont="1" applyFill="1" applyBorder="1" applyAlignment="1" applyProtection="1">
      <alignment horizontal="center" vertical="center"/>
      <protection locked="0"/>
    </xf>
    <xf numFmtId="1" fontId="43" fillId="0" borderId="22" xfId="0" applyNumberFormat="1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25" xfId="0" applyFont="1" applyFill="1" applyBorder="1" applyAlignment="1" applyProtection="1">
      <alignment horizontal="center" vertical="center" wrapText="1"/>
      <protection locked="0"/>
    </xf>
    <xf numFmtId="0" fontId="43" fillId="0" borderId="26" xfId="0" applyFont="1" applyFill="1" applyBorder="1" applyAlignment="1" applyProtection="1">
      <alignment horizontal="center" vertical="center" wrapText="1"/>
      <protection locked="0"/>
    </xf>
    <xf numFmtId="1" fontId="42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0" borderId="28" xfId="0" applyNumberFormat="1" applyFont="1" applyFill="1" applyBorder="1" applyAlignment="1" applyProtection="1">
      <alignment horizontal="center" vertical="center"/>
      <protection locked="0"/>
    </xf>
    <xf numFmtId="1" fontId="42" fillId="0" borderId="29" xfId="0" applyNumberFormat="1" applyFont="1" applyFill="1" applyBorder="1" applyAlignment="1" applyProtection="1">
      <alignment horizontal="center" vertical="center"/>
      <protection locked="0"/>
    </xf>
    <xf numFmtId="0" fontId="43" fillId="0" borderId="30" xfId="0" applyFont="1" applyFill="1" applyBorder="1" applyAlignment="1" applyProtection="1">
      <alignment horizontal="center" vertical="center" wrapText="1"/>
      <protection locked="0"/>
    </xf>
    <xf numFmtId="0" fontId="43" fillId="0" borderId="31" xfId="0" applyFont="1" applyFill="1" applyBorder="1" applyAlignment="1" applyProtection="1">
      <alignment horizontal="center" vertical="center" wrapText="1"/>
      <protection locked="0"/>
    </xf>
    <xf numFmtId="0" fontId="42" fillId="35" borderId="10" xfId="0" applyFont="1" applyFill="1" applyBorder="1" applyAlignment="1" applyProtection="1">
      <alignment horizontal="center" textRotation="90"/>
      <protection locked="0"/>
    </xf>
    <xf numFmtId="0" fontId="42" fillId="35" borderId="13" xfId="0" applyFont="1" applyFill="1" applyBorder="1" applyAlignment="1" applyProtection="1">
      <alignment horizontal="center" vertical="center"/>
      <protection locked="0"/>
    </xf>
    <xf numFmtId="1" fontId="42" fillId="35" borderId="10" xfId="0" applyNumberFormat="1" applyFont="1" applyFill="1" applyBorder="1" applyAlignment="1" applyProtection="1">
      <alignment horizontal="center" vertical="center"/>
      <protection locked="0"/>
    </xf>
    <xf numFmtId="1" fontId="42" fillId="35" borderId="12" xfId="0" applyNumberFormat="1" applyFont="1" applyFill="1" applyBorder="1" applyAlignment="1" applyProtection="1">
      <alignment horizontal="center" vertical="center"/>
      <protection locked="0"/>
    </xf>
    <xf numFmtId="1" fontId="42" fillId="35" borderId="32" xfId="0" applyNumberFormat="1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left" vertical="center"/>
      <protection locked="0"/>
    </xf>
    <xf numFmtId="0" fontId="23" fillId="35" borderId="0" xfId="54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 applyProtection="1">
      <alignment horizontal="center" textRotation="90"/>
      <protection locked="0"/>
    </xf>
    <xf numFmtId="0" fontId="42" fillId="35" borderId="17" xfId="0" applyFont="1" applyFill="1" applyBorder="1" applyAlignment="1" applyProtection="1">
      <alignment horizontal="center" vertical="center"/>
      <protection locked="0"/>
    </xf>
    <xf numFmtId="1" fontId="42" fillId="35" borderId="18" xfId="0" applyNumberFormat="1" applyFont="1" applyFill="1" applyBorder="1" applyAlignment="1" applyProtection="1">
      <alignment horizontal="center" vertical="center"/>
      <protection locked="0"/>
    </xf>
    <xf numFmtId="1" fontId="42" fillId="35" borderId="19" xfId="0" applyNumberFormat="1" applyFont="1" applyFill="1" applyBorder="1" applyAlignment="1" applyProtection="1">
      <alignment horizontal="center" vertical="center"/>
      <protection locked="0"/>
    </xf>
    <xf numFmtId="0" fontId="43" fillId="35" borderId="27" xfId="0" applyFont="1" applyFill="1" applyBorder="1" applyAlignment="1" applyProtection="1">
      <alignment horizontal="center" textRotation="90"/>
      <protection locked="0"/>
    </xf>
    <xf numFmtId="0" fontId="43" fillId="35" borderId="28" xfId="0" applyFont="1" applyFill="1" applyBorder="1" applyAlignment="1" applyProtection="1">
      <alignment horizontal="center" textRotation="90"/>
      <protection locked="0"/>
    </xf>
    <xf numFmtId="0" fontId="43" fillId="35" borderId="18" xfId="0" applyFont="1" applyFill="1" applyBorder="1" applyAlignment="1" applyProtection="1">
      <alignment horizontal="center" textRotation="90"/>
      <protection locked="0"/>
    </xf>
    <xf numFmtId="0" fontId="43" fillId="35" borderId="17" xfId="0" applyFont="1" applyFill="1" applyBorder="1" applyAlignment="1" applyProtection="1">
      <alignment horizontal="center" vertical="center"/>
      <protection locked="0"/>
    </xf>
    <xf numFmtId="0" fontId="43" fillId="35" borderId="13" xfId="0" applyFont="1" applyFill="1" applyBorder="1" applyAlignment="1" applyProtection="1">
      <alignment horizontal="center" vertical="center"/>
      <protection locked="0"/>
    </xf>
    <xf numFmtId="0" fontId="43" fillId="35" borderId="15" xfId="0" applyFont="1" applyFill="1" applyBorder="1" applyAlignment="1" applyProtection="1">
      <alignment horizontal="center" vertical="center"/>
      <protection locked="0"/>
    </xf>
    <xf numFmtId="1" fontId="43" fillId="35" borderId="18" xfId="0" applyNumberFormat="1" applyFont="1" applyFill="1" applyBorder="1" applyAlignment="1" applyProtection="1">
      <alignment horizontal="center" vertical="center"/>
      <protection locked="0"/>
    </xf>
    <xf numFmtId="1" fontId="43" fillId="35" borderId="10" xfId="0" applyNumberFormat="1" applyFont="1" applyFill="1" applyBorder="1" applyAlignment="1" applyProtection="1">
      <alignment horizontal="center" vertical="center"/>
      <protection locked="0"/>
    </xf>
    <xf numFmtId="1" fontId="43" fillId="35" borderId="21" xfId="0" applyNumberFormat="1" applyFont="1" applyFill="1" applyBorder="1" applyAlignment="1" applyProtection="1">
      <alignment horizontal="center" vertical="center"/>
      <protection locked="0"/>
    </xf>
    <xf numFmtId="1" fontId="43" fillId="35" borderId="19" xfId="0" applyNumberFormat="1" applyFont="1" applyFill="1" applyBorder="1" applyAlignment="1" applyProtection="1">
      <alignment horizontal="center" vertical="center"/>
      <protection locked="0"/>
    </xf>
    <xf numFmtId="1" fontId="43" fillId="35" borderId="12" xfId="0" applyNumberFormat="1" applyFont="1" applyFill="1" applyBorder="1" applyAlignment="1" applyProtection="1">
      <alignment horizontal="center" vertical="center"/>
      <protection locked="0"/>
    </xf>
    <xf numFmtId="1" fontId="43" fillId="35" borderId="22" xfId="0" applyNumberFormat="1" applyFont="1" applyFill="1" applyBorder="1" applyAlignment="1" applyProtection="1">
      <alignment horizontal="center" vertical="center"/>
      <protection locked="0"/>
    </xf>
    <xf numFmtId="0" fontId="43" fillId="35" borderId="33" xfId="0" applyFont="1" applyFill="1" applyBorder="1" applyAlignment="1" applyProtection="1">
      <alignment horizontal="justify" vertical="center" wrapText="1"/>
      <protection locked="0"/>
    </xf>
    <xf numFmtId="0" fontId="42" fillId="35" borderId="32" xfId="0" applyFont="1" applyFill="1" applyBorder="1" applyAlignment="1" applyProtection="1">
      <alignment horizontal="left" vertical="center"/>
      <protection locked="0"/>
    </xf>
    <xf numFmtId="1" fontId="42" fillId="35" borderId="34" xfId="0" applyNumberFormat="1" applyFont="1" applyFill="1" applyBorder="1" applyAlignment="1" applyProtection="1">
      <alignment horizontal="center" vertical="center"/>
      <protection locked="0"/>
    </xf>
    <xf numFmtId="1" fontId="43" fillId="35" borderId="32" xfId="0" applyNumberFormat="1" applyFont="1" applyFill="1" applyBorder="1" applyAlignment="1" applyProtection="1">
      <alignment horizontal="center" vertical="center"/>
      <protection locked="0"/>
    </xf>
    <xf numFmtId="1" fontId="43" fillId="35" borderId="34" xfId="0" applyNumberFormat="1" applyFont="1" applyFill="1" applyBorder="1" applyAlignment="1" applyProtection="1">
      <alignment horizontal="center" vertical="center"/>
      <protection locked="0"/>
    </xf>
    <xf numFmtId="1" fontId="42" fillId="35" borderId="35" xfId="0" applyNumberFormat="1" applyFont="1" applyFill="1" applyBorder="1" applyAlignment="1" applyProtection="1">
      <alignment horizontal="center" vertical="center"/>
      <protection locked="0"/>
    </xf>
    <xf numFmtId="0" fontId="42" fillId="35" borderId="11" xfId="0" applyFont="1" applyFill="1" applyBorder="1" applyAlignment="1" applyProtection="1">
      <alignment horizontal="center" vertical="center"/>
      <protection locked="0"/>
    </xf>
    <xf numFmtId="1" fontId="42" fillId="35" borderId="36" xfId="0" applyNumberFormat="1" applyFont="1" applyFill="1" applyBorder="1" applyAlignment="1" applyProtection="1">
      <alignment horizontal="center" vertical="center"/>
      <protection locked="0"/>
    </xf>
    <xf numFmtId="0" fontId="42" fillId="35" borderId="16" xfId="0" applyFont="1" applyFill="1" applyBorder="1" applyAlignment="1" applyProtection="1">
      <alignment horizontal="center" vertical="center"/>
      <protection locked="0"/>
    </xf>
    <xf numFmtId="1" fontId="43" fillId="35" borderId="36" xfId="0" applyNumberFormat="1" applyFont="1" applyFill="1" applyBorder="1" applyAlignment="1" applyProtection="1">
      <alignment horizontal="center" vertical="center"/>
      <protection locked="0"/>
    </xf>
    <xf numFmtId="1" fontId="43" fillId="35" borderId="35" xfId="0" applyNumberFormat="1" applyFont="1" applyFill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 applyProtection="1">
      <alignment horizontal="center" vertical="center"/>
      <protection locked="0"/>
    </xf>
    <xf numFmtId="0" fontId="43" fillId="35" borderId="11" xfId="0" applyFont="1" applyFill="1" applyBorder="1" applyAlignment="1" applyProtection="1">
      <alignment horizontal="center" vertical="center"/>
      <protection locked="0"/>
    </xf>
    <xf numFmtId="0" fontId="43" fillId="35" borderId="14" xfId="0" applyFont="1" applyFill="1" applyBorder="1" applyAlignment="1" applyProtection="1">
      <alignment horizontal="center" vertical="center"/>
      <protection locked="0"/>
    </xf>
    <xf numFmtId="1" fontId="43" fillId="35" borderId="17" xfId="0" applyNumberFormat="1" applyFont="1" applyFill="1" applyBorder="1" applyAlignment="1" applyProtection="1">
      <alignment horizontal="center" vertical="center"/>
      <protection locked="0"/>
    </xf>
    <xf numFmtId="1" fontId="43" fillId="35" borderId="13" xfId="0" applyNumberFormat="1" applyFont="1" applyFill="1" applyBorder="1" applyAlignment="1" applyProtection="1">
      <alignment horizontal="center" vertical="center"/>
      <protection locked="0"/>
    </xf>
    <xf numFmtId="1" fontId="43" fillId="35" borderId="37" xfId="0" applyNumberFormat="1" applyFont="1" applyFill="1" applyBorder="1" applyAlignment="1" applyProtection="1">
      <alignment horizontal="center" vertical="center"/>
      <protection locked="0"/>
    </xf>
    <xf numFmtId="1" fontId="43" fillId="35" borderId="38" xfId="0" applyNumberFormat="1" applyFont="1" applyFill="1" applyBorder="1" applyAlignment="1" applyProtection="1">
      <alignment horizontal="center" vertical="center"/>
      <protection locked="0"/>
    </xf>
    <xf numFmtId="1" fontId="42" fillId="35" borderId="13" xfId="0" applyNumberFormat="1" applyFont="1" applyFill="1" applyBorder="1" applyAlignment="1" applyProtection="1">
      <alignment horizontal="center" vertical="center"/>
      <protection locked="0"/>
    </xf>
    <xf numFmtId="1" fontId="42" fillId="35" borderId="17" xfId="0" applyNumberFormat="1" applyFont="1" applyFill="1" applyBorder="1" applyAlignment="1" applyProtection="1">
      <alignment horizontal="center" vertical="center"/>
      <protection locked="0"/>
    </xf>
    <xf numFmtId="1" fontId="42" fillId="35" borderId="38" xfId="0" applyNumberFormat="1" applyFont="1" applyFill="1" applyBorder="1" applyAlignment="1" applyProtection="1">
      <alignment horizontal="center" vertical="center"/>
      <protection locked="0"/>
    </xf>
    <xf numFmtId="1" fontId="42" fillId="35" borderId="37" xfId="0" applyNumberFormat="1" applyFont="1" applyFill="1" applyBorder="1" applyAlignment="1" applyProtection="1">
      <alignment horizontal="center" vertical="center"/>
      <protection locked="0"/>
    </xf>
    <xf numFmtId="0" fontId="43" fillId="35" borderId="13" xfId="0" applyFont="1" applyFill="1" applyBorder="1" applyAlignment="1" applyProtection="1">
      <alignment horizontal="justify" vertical="center" wrapText="1"/>
      <protection locked="0"/>
    </xf>
    <xf numFmtId="0" fontId="42" fillId="35" borderId="13" xfId="0" applyFont="1" applyFill="1" applyBorder="1" applyAlignment="1" applyProtection="1">
      <alignment horizontal="left" vertical="center"/>
      <protection locked="0"/>
    </xf>
    <xf numFmtId="1" fontId="42" fillId="35" borderId="15" xfId="0" applyNumberFormat="1" applyFont="1" applyFill="1" applyBorder="1" applyAlignment="1" applyProtection="1">
      <alignment horizontal="center" vertical="center"/>
      <protection locked="0"/>
    </xf>
    <xf numFmtId="0" fontId="43" fillId="35" borderId="38" xfId="0" applyFont="1" applyFill="1" applyBorder="1" applyAlignment="1" applyProtection="1">
      <alignment horizontal="justify" vertical="center" wrapText="1"/>
      <protection locked="0"/>
    </xf>
    <xf numFmtId="0" fontId="42" fillId="35" borderId="38" xfId="0" applyFont="1" applyFill="1" applyBorder="1" applyAlignment="1" applyProtection="1">
      <alignment horizontal="left" vertical="center"/>
      <protection locked="0"/>
    </xf>
    <xf numFmtId="1" fontId="42" fillId="35" borderId="39" xfId="0" applyNumberFormat="1" applyFont="1" applyFill="1" applyBorder="1" applyAlignment="1" applyProtection="1">
      <alignment horizontal="center" vertical="center"/>
      <protection locked="0"/>
    </xf>
    <xf numFmtId="0" fontId="43" fillId="35" borderId="36" xfId="0" applyFont="1" applyFill="1" applyBorder="1" applyAlignment="1" applyProtection="1">
      <alignment horizontal="justify" vertical="center" wrapText="1"/>
      <protection locked="0"/>
    </xf>
    <xf numFmtId="0" fontId="42" fillId="35" borderId="35" xfId="0" applyFont="1" applyFill="1" applyBorder="1" applyAlignment="1" applyProtection="1">
      <alignment horizontal="left" vertical="center"/>
      <protection locked="0"/>
    </xf>
    <xf numFmtId="1" fontId="42" fillId="35" borderId="40" xfId="0" applyNumberFormat="1" applyFont="1" applyFill="1" applyBorder="1" applyAlignment="1" applyProtection="1">
      <alignment horizontal="center" vertical="center"/>
      <protection locked="0"/>
    </xf>
    <xf numFmtId="1" fontId="42" fillId="35" borderId="20" xfId="0" applyNumberFormat="1" applyFont="1" applyFill="1" applyBorder="1" applyAlignment="1" applyProtection="1">
      <alignment horizontal="center" vertical="center"/>
      <protection locked="0"/>
    </xf>
    <xf numFmtId="0" fontId="43" fillId="36" borderId="41" xfId="0" applyFont="1" applyFill="1" applyBorder="1" applyAlignment="1" applyProtection="1">
      <alignment horizontal="center" vertical="center" wrapText="1"/>
      <protection locked="0"/>
    </xf>
    <xf numFmtId="0" fontId="42" fillId="36" borderId="11" xfId="0" applyFont="1" applyFill="1" applyBorder="1" applyAlignment="1" applyProtection="1">
      <alignment horizontal="left" vertical="center"/>
      <protection locked="0"/>
    </xf>
    <xf numFmtId="0" fontId="43" fillId="36" borderId="30" xfId="0" applyFont="1" applyFill="1" applyBorder="1" applyAlignment="1" applyProtection="1">
      <alignment horizontal="center" vertical="center" wrapText="1"/>
      <protection locked="0"/>
    </xf>
    <xf numFmtId="0" fontId="42" fillId="36" borderId="10" xfId="0" applyFont="1" applyFill="1" applyBorder="1" applyAlignment="1" applyProtection="1">
      <alignment horizontal="left" vertical="center"/>
      <protection locked="0"/>
    </xf>
    <xf numFmtId="0" fontId="43" fillId="36" borderId="31" xfId="0" applyFont="1" applyFill="1" applyBorder="1" applyAlignment="1" applyProtection="1">
      <alignment horizontal="center" vertical="center" wrapText="1"/>
      <protection locked="0"/>
    </xf>
    <xf numFmtId="0" fontId="42" fillId="36" borderId="12" xfId="0" applyFont="1" applyFill="1" applyBorder="1" applyAlignment="1" applyProtection="1">
      <alignment horizontal="left" vertical="center"/>
      <protection locked="0"/>
    </xf>
    <xf numFmtId="1" fontId="42" fillId="36" borderId="10" xfId="0" applyNumberFormat="1" applyFont="1" applyFill="1" applyBorder="1" applyAlignment="1" applyProtection="1">
      <alignment horizontal="center" vertical="center"/>
      <protection locked="0"/>
    </xf>
    <xf numFmtId="1" fontId="42" fillId="36" borderId="21" xfId="0" applyNumberFormat="1" applyFont="1" applyFill="1" applyBorder="1" applyAlignment="1" applyProtection="1">
      <alignment horizontal="center" vertical="center"/>
      <protection locked="0"/>
    </xf>
    <xf numFmtId="1" fontId="42" fillId="36" borderId="18" xfId="0" applyNumberFormat="1" applyFont="1" applyFill="1" applyBorder="1" applyAlignment="1" applyProtection="1">
      <alignment horizontal="center" vertical="center"/>
      <protection locked="0"/>
    </xf>
    <xf numFmtId="1" fontId="42" fillId="36" borderId="12" xfId="0" applyNumberFormat="1" applyFont="1" applyFill="1" applyBorder="1" applyAlignment="1" applyProtection="1">
      <alignment horizontal="center" vertical="center"/>
      <protection locked="0"/>
    </xf>
    <xf numFmtId="1" fontId="42" fillId="36" borderId="22" xfId="0" applyNumberFormat="1" applyFont="1" applyFill="1" applyBorder="1" applyAlignment="1" applyProtection="1">
      <alignment horizontal="center" vertical="center"/>
      <protection locked="0"/>
    </xf>
    <xf numFmtId="1" fontId="42" fillId="36" borderId="19" xfId="0" applyNumberFormat="1" applyFont="1" applyFill="1" applyBorder="1" applyAlignment="1" applyProtection="1">
      <alignment horizontal="center" vertical="center"/>
      <protection locked="0"/>
    </xf>
    <xf numFmtId="0" fontId="42" fillId="36" borderId="11" xfId="0" applyFont="1" applyFill="1" applyBorder="1" applyAlignment="1" applyProtection="1">
      <alignment horizontal="center" vertical="center"/>
      <protection locked="0"/>
    </xf>
    <xf numFmtId="0" fontId="42" fillId="36" borderId="23" xfId="0" applyFont="1" applyFill="1" applyBorder="1" applyAlignment="1" applyProtection="1">
      <alignment horizontal="center" vertical="center"/>
      <protection locked="0"/>
    </xf>
    <xf numFmtId="0" fontId="42" fillId="36" borderId="16" xfId="0" applyFont="1" applyFill="1" applyBorder="1" applyAlignment="1" applyProtection="1">
      <alignment horizontal="center" vertical="center"/>
      <protection locked="0"/>
    </xf>
    <xf numFmtId="0" fontId="42" fillId="36" borderId="14" xfId="0" applyFont="1" applyFill="1" applyBorder="1" applyAlignment="1" applyProtection="1">
      <alignment horizontal="center" vertical="center"/>
      <protection locked="0"/>
    </xf>
    <xf numFmtId="1" fontId="42" fillId="36" borderId="20" xfId="0" applyNumberFormat="1" applyFont="1" applyFill="1" applyBorder="1" applyAlignment="1" applyProtection="1">
      <alignment horizontal="center" vertical="center"/>
      <protection locked="0"/>
    </xf>
    <xf numFmtId="0" fontId="42" fillId="37" borderId="11" xfId="0" applyFont="1" applyFill="1" applyBorder="1" applyAlignment="1" applyProtection="1">
      <alignment horizontal="center" vertical="center"/>
      <protection locked="0"/>
    </xf>
    <xf numFmtId="0" fontId="42" fillId="37" borderId="23" xfId="0" applyFont="1" applyFill="1" applyBorder="1" applyAlignment="1" applyProtection="1">
      <alignment horizontal="center" vertical="center"/>
      <protection locked="0"/>
    </xf>
    <xf numFmtId="0" fontId="42" fillId="37" borderId="16" xfId="0" applyFont="1" applyFill="1" applyBorder="1" applyAlignment="1" applyProtection="1">
      <alignment horizontal="center" vertical="center"/>
      <protection locked="0"/>
    </xf>
    <xf numFmtId="0" fontId="42" fillId="37" borderId="14" xfId="0" applyFont="1" applyFill="1" applyBorder="1" applyAlignment="1" applyProtection="1">
      <alignment horizontal="center" vertical="center"/>
      <protection locked="0"/>
    </xf>
    <xf numFmtId="0" fontId="43" fillId="37" borderId="16" xfId="0" applyFont="1" applyFill="1" applyBorder="1" applyAlignment="1" applyProtection="1">
      <alignment horizontal="center" vertical="center"/>
      <protection locked="0"/>
    </xf>
    <xf numFmtId="0" fontId="43" fillId="37" borderId="11" xfId="0" applyFont="1" applyFill="1" applyBorder="1" applyAlignment="1" applyProtection="1">
      <alignment horizontal="center" vertical="center"/>
      <protection locked="0"/>
    </xf>
    <xf numFmtId="0" fontId="43" fillId="37" borderId="14" xfId="0" applyFont="1" applyFill="1" applyBorder="1" applyAlignment="1" applyProtection="1">
      <alignment horizontal="center" vertical="center"/>
      <protection locked="0"/>
    </xf>
    <xf numFmtId="0" fontId="43" fillId="36" borderId="24" xfId="0" applyFont="1" applyFill="1" applyBorder="1" applyAlignment="1" applyProtection="1">
      <alignment horizontal="center" vertical="center" wrapText="1"/>
      <protection locked="0"/>
    </xf>
    <xf numFmtId="0" fontId="43" fillId="36" borderId="25" xfId="0" applyFont="1" applyFill="1" applyBorder="1" applyAlignment="1" applyProtection="1">
      <alignment horizontal="center" vertical="center" wrapText="1"/>
      <protection locked="0"/>
    </xf>
    <xf numFmtId="0" fontId="43" fillId="36" borderId="26" xfId="0" applyFont="1" applyFill="1" applyBorder="1" applyAlignment="1" applyProtection="1">
      <alignment horizontal="center" vertical="center" wrapText="1"/>
      <protection locked="0"/>
    </xf>
    <xf numFmtId="0" fontId="42" fillId="36" borderId="13" xfId="0" applyFont="1" applyFill="1" applyBorder="1" applyAlignment="1" applyProtection="1">
      <alignment horizontal="center" vertical="center"/>
      <protection locked="0"/>
    </xf>
    <xf numFmtId="0" fontId="42" fillId="36" borderId="20" xfId="0" applyFont="1" applyFill="1" applyBorder="1" applyAlignment="1" applyProtection="1">
      <alignment horizontal="center" vertical="center"/>
      <protection locked="0"/>
    </xf>
    <xf numFmtId="0" fontId="42" fillId="36" borderId="17" xfId="0" applyFont="1" applyFill="1" applyBorder="1" applyAlignment="1" applyProtection="1">
      <alignment horizontal="center" vertical="center"/>
      <protection locked="0"/>
    </xf>
    <xf numFmtId="0" fontId="42" fillId="36" borderId="15" xfId="0" applyFont="1" applyFill="1" applyBorder="1" applyAlignment="1" applyProtection="1">
      <alignment horizontal="center" vertical="center"/>
      <protection locked="0"/>
    </xf>
    <xf numFmtId="0" fontId="42" fillId="36" borderId="13" xfId="0" applyFont="1" applyFill="1" applyBorder="1" applyAlignment="1" applyProtection="1">
      <alignment horizontal="left" vertical="center"/>
      <protection locked="0"/>
    </xf>
    <xf numFmtId="0" fontId="23" fillId="0" borderId="0" xfId="54" applyFont="1" applyFill="1" applyBorder="1" applyAlignment="1" applyProtection="1">
      <alignment horizontal="left" vertical="center"/>
      <protection locked="0"/>
    </xf>
    <xf numFmtId="0" fontId="43" fillId="37" borderId="10" xfId="0" applyFont="1" applyFill="1" applyBorder="1" applyAlignment="1" applyProtection="1">
      <alignment horizontal="center" vertical="center" textRotation="90" wrapText="1"/>
      <protection locked="0"/>
    </xf>
    <xf numFmtId="0" fontId="43" fillId="37" borderId="10" xfId="0" applyFont="1" applyFill="1" applyBorder="1" applyAlignment="1" applyProtection="1">
      <alignment horizontal="left" vertical="center"/>
      <protection locked="0"/>
    </xf>
    <xf numFmtId="0" fontId="42" fillId="37" borderId="27" xfId="0" applyFont="1" applyFill="1" applyBorder="1" applyAlignment="1" applyProtection="1">
      <alignment horizontal="center" textRotation="90"/>
      <protection locked="0"/>
    </xf>
    <xf numFmtId="0" fontId="42" fillId="37" borderId="28" xfId="0" applyFont="1" applyFill="1" applyBorder="1" applyAlignment="1" applyProtection="1">
      <alignment horizontal="center" textRotation="90"/>
      <protection locked="0"/>
    </xf>
    <xf numFmtId="0" fontId="42" fillId="37" borderId="29" xfId="0" applyFont="1" applyFill="1" applyBorder="1" applyAlignment="1" applyProtection="1">
      <alignment horizontal="center" textRotation="90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9"/>
  <sheetViews>
    <sheetView tabSelected="1" zoomScalePageLayoutView="0" workbookViewId="0" topLeftCell="A1">
      <selection activeCell="AG6" sqref="AG6:AI6"/>
    </sheetView>
  </sheetViews>
  <sheetFormatPr defaultColWidth="36.57421875" defaultRowHeight="15"/>
  <cols>
    <col min="1" max="1" width="11.28125" style="8" customWidth="1"/>
    <col min="2" max="2" width="56.00390625" style="3" customWidth="1"/>
    <col min="3" max="3" width="4.421875" style="4" customWidth="1"/>
    <col min="4" max="5" width="3.7109375" style="4" customWidth="1"/>
    <col min="6" max="6" width="4.8515625" style="4" customWidth="1"/>
    <col min="7" max="20" width="3.7109375" style="4" customWidth="1"/>
    <col min="21" max="34" width="3.7109375" style="2" customWidth="1"/>
    <col min="35" max="35" width="4.8515625" style="2" customWidth="1"/>
    <col min="36" max="45" width="3.7109375" style="2" customWidth="1"/>
    <col min="46" max="48" width="5.421875" style="17" customWidth="1"/>
    <col min="49" max="49" width="11.28125" style="4" bestFit="1" customWidth="1"/>
    <col min="50" max="50" width="12.28125" style="4" bestFit="1" customWidth="1"/>
    <col min="51" max="51" width="11.28125" style="4" bestFit="1" customWidth="1"/>
    <col min="52" max="52" width="7.8515625" style="4" bestFit="1" customWidth="1"/>
    <col min="53" max="53" width="11.00390625" style="4" bestFit="1" customWidth="1"/>
    <col min="54" max="55" width="11.28125" style="4" bestFit="1" customWidth="1"/>
    <col min="56" max="56" width="12.28125" style="4" bestFit="1" customWidth="1"/>
    <col min="57" max="57" width="11.28125" style="4" bestFit="1" customWidth="1"/>
    <col min="58" max="58" width="7.8515625" style="4" bestFit="1" customWidth="1"/>
    <col min="59" max="59" width="11.140625" style="4" bestFit="1" customWidth="1"/>
    <col min="60" max="60" width="11.28125" style="4" bestFit="1" customWidth="1"/>
    <col min="61" max="61" width="10.7109375" style="4" customWidth="1"/>
    <col min="62" max="62" width="11.57421875" style="4" customWidth="1"/>
    <col min="63" max="63" width="11.00390625" style="4" customWidth="1"/>
    <col min="64" max="64" width="8.140625" style="4" customWidth="1"/>
    <col min="65" max="65" width="11.140625" style="4" customWidth="1"/>
    <col min="66" max="66" width="11.57421875" style="4" customWidth="1"/>
    <col min="67" max="67" width="10.8515625" style="4" customWidth="1"/>
    <col min="68" max="68" width="11.28125" style="4" customWidth="1"/>
    <col min="69" max="69" width="11.57421875" style="4" customWidth="1"/>
    <col min="70" max="16384" width="36.57421875" style="4" customWidth="1"/>
  </cols>
  <sheetData>
    <row r="1" spans="1:48" ht="18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8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</row>
    <row r="3" spans="1:48" ht="18" customHeight="1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48" ht="18" customHeight="1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18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</row>
    <row r="6" spans="1:48" s="7" customFormat="1" ht="135.75" customHeight="1">
      <c r="A6" s="142" t="s">
        <v>26</v>
      </c>
      <c r="B6" s="143" t="s">
        <v>25</v>
      </c>
      <c r="C6" s="54" t="s">
        <v>15</v>
      </c>
      <c r="D6" s="144" t="s">
        <v>4</v>
      </c>
      <c r="E6" s="145"/>
      <c r="F6" s="146"/>
      <c r="G6" s="144" t="s">
        <v>6</v>
      </c>
      <c r="H6" s="145"/>
      <c r="I6" s="146"/>
      <c r="J6" s="144" t="s">
        <v>7</v>
      </c>
      <c r="K6" s="145"/>
      <c r="L6" s="146"/>
      <c r="M6" s="144" t="s">
        <v>9</v>
      </c>
      <c r="N6" s="145"/>
      <c r="O6" s="146"/>
      <c r="P6" s="144" t="s">
        <v>10</v>
      </c>
      <c r="Q6" s="145"/>
      <c r="R6" s="146"/>
      <c r="S6" s="61" t="s">
        <v>13</v>
      </c>
      <c r="T6" s="144" t="s">
        <v>8</v>
      </c>
      <c r="U6" s="145"/>
      <c r="V6" s="146"/>
      <c r="W6" s="144" t="s">
        <v>0</v>
      </c>
      <c r="X6" s="145"/>
      <c r="Y6" s="146"/>
      <c r="Z6" s="61" t="s">
        <v>16</v>
      </c>
      <c r="AA6" s="144" t="s">
        <v>1</v>
      </c>
      <c r="AB6" s="145"/>
      <c r="AC6" s="146"/>
      <c r="AD6" s="144" t="s">
        <v>5</v>
      </c>
      <c r="AE6" s="145"/>
      <c r="AF6" s="146"/>
      <c r="AG6" s="144" t="s">
        <v>11</v>
      </c>
      <c r="AH6" s="145"/>
      <c r="AI6" s="146"/>
      <c r="AJ6" s="61" t="s">
        <v>14</v>
      </c>
      <c r="AK6" s="144" t="s">
        <v>2</v>
      </c>
      <c r="AL6" s="145"/>
      <c r="AM6" s="146"/>
      <c r="AN6" s="144" t="s">
        <v>3</v>
      </c>
      <c r="AO6" s="145"/>
      <c r="AP6" s="146"/>
      <c r="AQ6" s="144" t="s">
        <v>12</v>
      </c>
      <c r="AR6" s="145"/>
      <c r="AS6" s="146"/>
      <c r="AT6" s="65" t="s">
        <v>24</v>
      </c>
      <c r="AU6" s="66"/>
      <c r="AV6" s="67"/>
    </row>
    <row r="7" spans="1:48" s="1" customFormat="1" ht="12" customHeight="1">
      <c r="A7" s="111" t="s">
        <v>33</v>
      </c>
      <c r="B7" s="140"/>
      <c r="C7" s="55" t="s">
        <v>46</v>
      </c>
      <c r="D7" s="136" t="s">
        <v>21</v>
      </c>
      <c r="E7" s="136" t="s">
        <v>22</v>
      </c>
      <c r="F7" s="137" t="s">
        <v>23</v>
      </c>
      <c r="G7" s="138" t="s">
        <v>21</v>
      </c>
      <c r="H7" s="136" t="s">
        <v>22</v>
      </c>
      <c r="I7" s="137" t="s">
        <v>23</v>
      </c>
      <c r="J7" s="138" t="s">
        <v>21</v>
      </c>
      <c r="K7" s="136" t="s">
        <v>22</v>
      </c>
      <c r="L7" s="137" t="s">
        <v>23</v>
      </c>
      <c r="M7" s="138" t="s">
        <v>21</v>
      </c>
      <c r="N7" s="136" t="s">
        <v>22</v>
      </c>
      <c r="O7" s="137" t="s">
        <v>23</v>
      </c>
      <c r="P7" s="138" t="s">
        <v>21</v>
      </c>
      <c r="Q7" s="136" t="s">
        <v>22</v>
      </c>
      <c r="R7" s="137" t="s">
        <v>23</v>
      </c>
      <c r="S7" s="62" t="s">
        <v>46</v>
      </c>
      <c r="T7" s="136" t="s">
        <v>21</v>
      </c>
      <c r="U7" s="136" t="s">
        <v>22</v>
      </c>
      <c r="V7" s="137" t="s">
        <v>23</v>
      </c>
      <c r="W7" s="138" t="s">
        <v>21</v>
      </c>
      <c r="X7" s="136" t="s">
        <v>22</v>
      </c>
      <c r="Y7" s="139" t="s">
        <v>23</v>
      </c>
      <c r="Z7" s="62" t="s">
        <v>46</v>
      </c>
      <c r="AA7" s="136" t="s">
        <v>21</v>
      </c>
      <c r="AB7" s="136" t="s">
        <v>22</v>
      </c>
      <c r="AC7" s="137" t="s">
        <v>23</v>
      </c>
      <c r="AD7" s="138" t="s">
        <v>21</v>
      </c>
      <c r="AE7" s="136" t="s">
        <v>22</v>
      </c>
      <c r="AF7" s="137" t="s">
        <v>23</v>
      </c>
      <c r="AG7" s="138" t="s">
        <v>21</v>
      </c>
      <c r="AH7" s="136" t="s">
        <v>22</v>
      </c>
      <c r="AI7" s="137" t="s">
        <v>23</v>
      </c>
      <c r="AJ7" s="62" t="s">
        <v>46</v>
      </c>
      <c r="AK7" s="136" t="s">
        <v>21</v>
      </c>
      <c r="AL7" s="136" t="s">
        <v>22</v>
      </c>
      <c r="AM7" s="137" t="s">
        <v>23</v>
      </c>
      <c r="AN7" s="138" t="s">
        <v>21</v>
      </c>
      <c r="AO7" s="136" t="s">
        <v>22</v>
      </c>
      <c r="AP7" s="137" t="s">
        <v>23</v>
      </c>
      <c r="AQ7" s="138" t="s">
        <v>21</v>
      </c>
      <c r="AR7" s="136" t="s">
        <v>22</v>
      </c>
      <c r="AS7" s="137" t="s">
        <v>23</v>
      </c>
      <c r="AT7" s="68" t="s">
        <v>21</v>
      </c>
      <c r="AU7" s="69" t="s">
        <v>22</v>
      </c>
      <c r="AV7" s="70" t="s">
        <v>23</v>
      </c>
    </row>
    <row r="8" spans="1:48" ht="12" customHeight="1">
      <c r="A8" s="111"/>
      <c r="B8" s="112" t="s">
        <v>20</v>
      </c>
      <c r="C8" s="56">
        <f>+F8+I8+L8+O8+R8</f>
        <v>327</v>
      </c>
      <c r="D8" s="115">
        <v>51</v>
      </c>
      <c r="E8" s="115">
        <v>28</v>
      </c>
      <c r="F8" s="116">
        <f>+D8+E8</f>
        <v>79</v>
      </c>
      <c r="G8" s="117">
        <v>58</v>
      </c>
      <c r="H8" s="115">
        <v>15</v>
      </c>
      <c r="I8" s="116">
        <f>+G8+H8</f>
        <v>73</v>
      </c>
      <c r="J8" s="117">
        <v>29</v>
      </c>
      <c r="K8" s="115">
        <v>10</v>
      </c>
      <c r="L8" s="116">
        <f>+J8+K8</f>
        <v>39</v>
      </c>
      <c r="M8" s="117">
        <v>26</v>
      </c>
      <c r="N8" s="115">
        <v>36</v>
      </c>
      <c r="O8" s="116">
        <f>+M8+N8</f>
        <v>62</v>
      </c>
      <c r="P8" s="117">
        <v>58</v>
      </c>
      <c r="Q8" s="115">
        <v>16</v>
      </c>
      <c r="R8" s="116">
        <f>+P8+Q8</f>
        <v>74</v>
      </c>
      <c r="S8" s="63">
        <f>+Y8+V8</f>
        <v>177</v>
      </c>
      <c r="T8" s="115">
        <v>100</v>
      </c>
      <c r="U8" s="115">
        <v>18</v>
      </c>
      <c r="V8" s="116">
        <f>+T8+U8</f>
        <v>118</v>
      </c>
      <c r="W8" s="117">
        <v>27</v>
      </c>
      <c r="X8" s="115">
        <v>32</v>
      </c>
      <c r="Y8" s="116">
        <f>SUM(W8:X8)</f>
        <v>59</v>
      </c>
      <c r="Z8" s="63">
        <f>+AI8+AF8+AC8</f>
        <v>113</v>
      </c>
      <c r="AA8" s="115">
        <v>35</v>
      </c>
      <c r="AB8" s="115">
        <v>10</v>
      </c>
      <c r="AC8" s="116">
        <f>+AA8+AB8</f>
        <v>45</v>
      </c>
      <c r="AD8" s="117">
        <v>27</v>
      </c>
      <c r="AE8" s="115">
        <v>3</v>
      </c>
      <c r="AF8" s="116">
        <f>+AD8+AE8</f>
        <v>30</v>
      </c>
      <c r="AG8" s="117">
        <v>38</v>
      </c>
      <c r="AH8" s="115">
        <v>0</v>
      </c>
      <c r="AI8" s="116">
        <f>+AG8+AH8</f>
        <v>38</v>
      </c>
      <c r="AJ8" s="63">
        <f>+AM8+AP8+AS8</f>
        <v>156</v>
      </c>
      <c r="AK8" s="115">
        <v>19</v>
      </c>
      <c r="AL8" s="115">
        <v>26</v>
      </c>
      <c r="AM8" s="116">
        <f>+AK8+AL8</f>
        <v>45</v>
      </c>
      <c r="AN8" s="117">
        <v>22</v>
      </c>
      <c r="AO8" s="115">
        <v>11</v>
      </c>
      <c r="AP8" s="116">
        <f>+AN8+AO8</f>
        <v>33</v>
      </c>
      <c r="AQ8" s="117">
        <v>42</v>
      </c>
      <c r="AR8" s="115">
        <v>36</v>
      </c>
      <c r="AS8" s="116">
        <f>+AQ8+AR8</f>
        <v>78</v>
      </c>
      <c r="AT8" s="71">
        <f aca="true" t="shared" si="0" ref="AT8:AU10">+W8+T8+AK8+AN8+AQ8+J8+G8+P8+D8+M8+AG8+AD8+AA8</f>
        <v>532</v>
      </c>
      <c r="AU8" s="72">
        <f t="shared" si="0"/>
        <v>241</v>
      </c>
      <c r="AV8" s="73">
        <f>+AT8+AU8</f>
        <v>773</v>
      </c>
    </row>
    <row r="9" spans="1:48" ht="12" customHeight="1">
      <c r="A9" s="111"/>
      <c r="B9" s="112" t="s">
        <v>17</v>
      </c>
      <c r="C9" s="56">
        <f>+L9+I9+R9+F9+O9</f>
        <v>1024</v>
      </c>
      <c r="D9" s="115">
        <v>197</v>
      </c>
      <c r="E9" s="115">
        <v>69</v>
      </c>
      <c r="F9" s="116">
        <f>+D9+E9</f>
        <v>266</v>
      </c>
      <c r="G9" s="117">
        <v>177</v>
      </c>
      <c r="H9" s="115">
        <v>34</v>
      </c>
      <c r="I9" s="116">
        <f>+G9+H9</f>
        <v>211</v>
      </c>
      <c r="J9" s="117">
        <v>105</v>
      </c>
      <c r="K9" s="115">
        <v>34</v>
      </c>
      <c r="L9" s="116">
        <f>+J9+K9</f>
        <v>139</v>
      </c>
      <c r="M9" s="117">
        <v>90</v>
      </c>
      <c r="N9" s="115">
        <v>97</v>
      </c>
      <c r="O9" s="116">
        <f>+M9+N9</f>
        <v>187</v>
      </c>
      <c r="P9" s="117">
        <v>181</v>
      </c>
      <c r="Q9" s="115">
        <v>40</v>
      </c>
      <c r="R9" s="116">
        <f>+P9+Q9</f>
        <v>221</v>
      </c>
      <c r="S9" s="63">
        <f>+Y9+V9</f>
        <v>606</v>
      </c>
      <c r="T9" s="115">
        <v>329</v>
      </c>
      <c r="U9" s="115">
        <v>54</v>
      </c>
      <c r="V9" s="116">
        <f>+T9+U9</f>
        <v>383</v>
      </c>
      <c r="W9" s="117">
        <v>102</v>
      </c>
      <c r="X9" s="115">
        <v>121</v>
      </c>
      <c r="Y9" s="116">
        <f>SUM(W9:X9)</f>
        <v>223</v>
      </c>
      <c r="Z9" s="63">
        <f>+AI9+AF9+AC9</f>
        <v>391</v>
      </c>
      <c r="AA9" s="115">
        <v>83</v>
      </c>
      <c r="AB9" s="115">
        <v>23</v>
      </c>
      <c r="AC9" s="116">
        <f>+AA9+AB9</f>
        <v>106</v>
      </c>
      <c r="AD9" s="117">
        <v>120</v>
      </c>
      <c r="AE9" s="115">
        <v>17</v>
      </c>
      <c r="AF9" s="116">
        <f>+AD9+AE9</f>
        <v>137</v>
      </c>
      <c r="AG9" s="117">
        <v>145</v>
      </c>
      <c r="AH9" s="115">
        <v>3</v>
      </c>
      <c r="AI9" s="116">
        <f>+AG9+AH9</f>
        <v>148</v>
      </c>
      <c r="AJ9" s="63">
        <f>+AM9+AP9+AS9</f>
        <v>476</v>
      </c>
      <c r="AK9" s="115">
        <v>71</v>
      </c>
      <c r="AL9" s="115">
        <v>75</v>
      </c>
      <c r="AM9" s="116">
        <f>+AK9+AL9</f>
        <v>146</v>
      </c>
      <c r="AN9" s="117">
        <v>52</v>
      </c>
      <c r="AO9" s="115">
        <v>24</v>
      </c>
      <c r="AP9" s="116">
        <f>+AN9+AO9</f>
        <v>76</v>
      </c>
      <c r="AQ9" s="117">
        <v>145</v>
      </c>
      <c r="AR9" s="115">
        <v>109</v>
      </c>
      <c r="AS9" s="116">
        <f>+AQ9+AR9</f>
        <v>254</v>
      </c>
      <c r="AT9" s="71">
        <f t="shared" si="0"/>
        <v>1797</v>
      </c>
      <c r="AU9" s="72">
        <f t="shared" si="0"/>
        <v>700</v>
      </c>
      <c r="AV9" s="73">
        <f>+AT9+AU9</f>
        <v>2497</v>
      </c>
    </row>
    <row r="10" spans="1:48" ht="12" customHeight="1">
      <c r="A10" s="111"/>
      <c r="B10" s="112" t="s">
        <v>18</v>
      </c>
      <c r="C10" s="56">
        <f>+L10+I10+R10+F10+O10</f>
        <v>335</v>
      </c>
      <c r="D10" s="115">
        <v>88</v>
      </c>
      <c r="E10" s="115">
        <v>24</v>
      </c>
      <c r="F10" s="116">
        <f>+D10+E10</f>
        <v>112</v>
      </c>
      <c r="G10" s="117">
        <v>60</v>
      </c>
      <c r="H10" s="115">
        <v>13</v>
      </c>
      <c r="I10" s="116">
        <f>+G10+H10</f>
        <v>73</v>
      </c>
      <c r="J10" s="117">
        <v>25</v>
      </c>
      <c r="K10" s="115">
        <v>10</v>
      </c>
      <c r="L10" s="116">
        <f>+J10+K10</f>
        <v>35</v>
      </c>
      <c r="M10" s="117">
        <v>30</v>
      </c>
      <c r="N10" s="115">
        <v>27</v>
      </c>
      <c r="O10" s="116">
        <f>+M10+N10</f>
        <v>57</v>
      </c>
      <c r="P10" s="117">
        <v>52</v>
      </c>
      <c r="Q10" s="115">
        <v>6</v>
      </c>
      <c r="R10" s="116">
        <f>+P10+Q10</f>
        <v>58</v>
      </c>
      <c r="S10" s="63">
        <f>+Y10+V10</f>
        <v>283</v>
      </c>
      <c r="T10" s="115">
        <v>178</v>
      </c>
      <c r="U10" s="115">
        <v>31</v>
      </c>
      <c r="V10" s="125">
        <f>+T10+U10</f>
        <v>209</v>
      </c>
      <c r="W10" s="117">
        <v>35</v>
      </c>
      <c r="X10" s="115">
        <v>39</v>
      </c>
      <c r="Y10" s="116">
        <f>SUM(W10:X10)</f>
        <v>74</v>
      </c>
      <c r="Z10" s="63">
        <f>+AI10+AF10+AC10</f>
        <v>116</v>
      </c>
      <c r="AA10" s="115">
        <v>33</v>
      </c>
      <c r="AB10" s="115">
        <v>10</v>
      </c>
      <c r="AC10" s="116">
        <f>+AA10+AB10</f>
        <v>43</v>
      </c>
      <c r="AD10" s="117">
        <v>31</v>
      </c>
      <c r="AE10" s="115">
        <v>2</v>
      </c>
      <c r="AF10" s="116">
        <f>+AD10+AE10</f>
        <v>33</v>
      </c>
      <c r="AG10" s="117">
        <v>40</v>
      </c>
      <c r="AH10" s="115">
        <v>0</v>
      </c>
      <c r="AI10" s="116">
        <f>+AG10+AH10</f>
        <v>40</v>
      </c>
      <c r="AJ10" s="63">
        <f>+AM10+AP10+AS10</f>
        <v>171</v>
      </c>
      <c r="AK10" s="115">
        <v>23</v>
      </c>
      <c r="AL10" s="115">
        <v>23</v>
      </c>
      <c r="AM10" s="116">
        <f>+AK10+AL10</f>
        <v>46</v>
      </c>
      <c r="AN10" s="117">
        <v>23</v>
      </c>
      <c r="AO10" s="115">
        <v>11</v>
      </c>
      <c r="AP10" s="116">
        <f>+AN10+AO10</f>
        <v>34</v>
      </c>
      <c r="AQ10" s="117">
        <v>64</v>
      </c>
      <c r="AR10" s="115">
        <v>27</v>
      </c>
      <c r="AS10" s="116">
        <f>+AQ10+AR10</f>
        <v>91</v>
      </c>
      <c r="AT10" s="71">
        <f t="shared" si="0"/>
        <v>682</v>
      </c>
      <c r="AU10" s="72">
        <f t="shared" si="0"/>
        <v>223</v>
      </c>
      <c r="AV10" s="73">
        <f>+AT10+AU10</f>
        <v>905</v>
      </c>
    </row>
    <row r="11" spans="1:48" ht="12" customHeight="1">
      <c r="A11" s="111"/>
      <c r="B11" s="112" t="s">
        <v>30</v>
      </c>
      <c r="C11" s="56">
        <f aca="true" t="shared" si="1" ref="C11:V11">SUM(C10*100)/C9</f>
        <v>32.71484375</v>
      </c>
      <c r="D11" s="115">
        <f t="shared" si="1"/>
        <v>44.67005076142132</v>
      </c>
      <c r="E11" s="115">
        <f t="shared" si="1"/>
        <v>34.78260869565217</v>
      </c>
      <c r="F11" s="116">
        <f t="shared" si="1"/>
        <v>42.10526315789474</v>
      </c>
      <c r="G11" s="117">
        <f t="shared" si="1"/>
        <v>33.898305084745765</v>
      </c>
      <c r="H11" s="115">
        <f t="shared" si="1"/>
        <v>38.23529411764706</v>
      </c>
      <c r="I11" s="116">
        <f t="shared" si="1"/>
        <v>34.59715639810427</v>
      </c>
      <c r="J11" s="117">
        <f t="shared" si="1"/>
        <v>23.80952380952381</v>
      </c>
      <c r="K11" s="115">
        <f t="shared" si="1"/>
        <v>29.41176470588235</v>
      </c>
      <c r="L11" s="116">
        <f t="shared" si="1"/>
        <v>25.179856115107913</v>
      </c>
      <c r="M11" s="117">
        <f t="shared" si="1"/>
        <v>33.333333333333336</v>
      </c>
      <c r="N11" s="115">
        <f t="shared" si="1"/>
        <v>27.835051546391753</v>
      </c>
      <c r="O11" s="116">
        <f t="shared" si="1"/>
        <v>30.481283422459892</v>
      </c>
      <c r="P11" s="117">
        <f t="shared" si="1"/>
        <v>28.7292817679558</v>
      </c>
      <c r="Q11" s="115">
        <f t="shared" si="1"/>
        <v>15</v>
      </c>
      <c r="R11" s="116">
        <f t="shared" si="1"/>
        <v>26.244343891402714</v>
      </c>
      <c r="S11" s="63">
        <f t="shared" si="1"/>
        <v>46.6996699669967</v>
      </c>
      <c r="T11" s="115">
        <f t="shared" si="1"/>
        <v>54.10334346504559</v>
      </c>
      <c r="U11" s="115">
        <f t="shared" si="1"/>
        <v>57.407407407407405</v>
      </c>
      <c r="V11" s="116">
        <f t="shared" si="1"/>
        <v>54.56919060052219</v>
      </c>
      <c r="W11" s="117">
        <f aca="true" t="shared" si="2" ref="W11:AS11">SUM(W10*100)/W9</f>
        <v>34.31372549019608</v>
      </c>
      <c r="X11" s="115">
        <f t="shared" si="2"/>
        <v>32.231404958677686</v>
      </c>
      <c r="Y11" s="116">
        <f t="shared" si="2"/>
        <v>33.18385650224215</v>
      </c>
      <c r="Z11" s="63">
        <f aca="true" t="shared" si="3" ref="Z11:AI11">SUM(Z10*100)/Z9</f>
        <v>29.66751918158568</v>
      </c>
      <c r="AA11" s="115">
        <f t="shared" si="3"/>
        <v>39.75903614457831</v>
      </c>
      <c r="AB11" s="115">
        <f t="shared" si="3"/>
        <v>43.47826086956522</v>
      </c>
      <c r="AC11" s="116">
        <f t="shared" si="3"/>
        <v>40.56603773584906</v>
      </c>
      <c r="AD11" s="117">
        <f t="shared" si="3"/>
        <v>25.833333333333332</v>
      </c>
      <c r="AE11" s="115">
        <f t="shared" si="3"/>
        <v>11.764705882352942</v>
      </c>
      <c r="AF11" s="116">
        <f t="shared" si="3"/>
        <v>24.087591240875913</v>
      </c>
      <c r="AG11" s="117">
        <f t="shared" si="3"/>
        <v>27.586206896551722</v>
      </c>
      <c r="AH11" s="115">
        <f t="shared" si="3"/>
        <v>0</v>
      </c>
      <c r="AI11" s="116">
        <f t="shared" si="3"/>
        <v>27.027027027027028</v>
      </c>
      <c r="AJ11" s="63">
        <f t="shared" si="2"/>
        <v>35.924369747899156</v>
      </c>
      <c r="AK11" s="115">
        <f t="shared" si="2"/>
        <v>32.394366197183096</v>
      </c>
      <c r="AL11" s="115">
        <f t="shared" si="2"/>
        <v>30.666666666666668</v>
      </c>
      <c r="AM11" s="116">
        <f t="shared" si="2"/>
        <v>31.506849315068493</v>
      </c>
      <c r="AN11" s="117">
        <f t="shared" si="2"/>
        <v>44.23076923076923</v>
      </c>
      <c r="AO11" s="115">
        <f t="shared" si="2"/>
        <v>45.833333333333336</v>
      </c>
      <c r="AP11" s="116">
        <f t="shared" si="2"/>
        <v>44.73684210526316</v>
      </c>
      <c r="AQ11" s="117">
        <f t="shared" si="2"/>
        <v>44.13793103448276</v>
      </c>
      <c r="AR11" s="115">
        <f t="shared" si="2"/>
        <v>24.770642201834864</v>
      </c>
      <c r="AS11" s="116">
        <f t="shared" si="2"/>
        <v>35.826771653543304</v>
      </c>
      <c r="AT11" s="71">
        <f>SUM(AT10*100)/AT9</f>
        <v>37.95214245965498</v>
      </c>
      <c r="AU11" s="72">
        <f>SUM(AU10*100)/AU9</f>
        <v>31.857142857142858</v>
      </c>
      <c r="AV11" s="73">
        <f>SUM(AV10*100)/AV9</f>
        <v>36.24349219062876</v>
      </c>
    </row>
    <row r="12" spans="1:48" ht="12" customHeight="1">
      <c r="A12" s="111"/>
      <c r="B12" s="112" t="s">
        <v>19</v>
      </c>
      <c r="C12" s="56">
        <f aca="true" t="shared" si="4" ref="C12:V12">100-C11</f>
        <v>67.28515625</v>
      </c>
      <c r="D12" s="115">
        <f t="shared" si="4"/>
        <v>55.32994923857868</v>
      </c>
      <c r="E12" s="115">
        <f t="shared" si="4"/>
        <v>65.21739130434783</v>
      </c>
      <c r="F12" s="116">
        <f t="shared" si="4"/>
        <v>57.89473684210526</v>
      </c>
      <c r="G12" s="117">
        <f t="shared" si="4"/>
        <v>66.10169491525423</v>
      </c>
      <c r="H12" s="115">
        <f t="shared" si="4"/>
        <v>61.76470588235294</v>
      </c>
      <c r="I12" s="116">
        <f t="shared" si="4"/>
        <v>65.40284360189574</v>
      </c>
      <c r="J12" s="117">
        <f t="shared" si="4"/>
        <v>76.19047619047619</v>
      </c>
      <c r="K12" s="115">
        <f t="shared" si="4"/>
        <v>70.58823529411765</v>
      </c>
      <c r="L12" s="116">
        <f t="shared" si="4"/>
        <v>74.82014388489209</v>
      </c>
      <c r="M12" s="117">
        <f t="shared" si="4"/>
        <v>66.66666666666666</v>
      </c>
      <c r="N12" s="115">
        <f t="shared" si="4"/>
        <v>72.16494845360825</v>
      </c>
      <c r="O12" s="116">
        <f t="shared" si="4"/>
        <v>69.5187165775401</v>
      </c>
      <c r="P12" s="117">
        <f t="shared" si="4"/>
        <v>71.2707182320442</v>
      </c>
      <c r="Q12" s="115">
        <f t="shared" si="4"/>
        <v>85</v>
      </c>
      <c r="R12" s="116">
        <f t="shared" si="4"/>
        <v>73.7556561085973</v>
      </c>
      <c r="S12" s="63">
        <f t="shared" si="4"/>
        <v>53.3003300330033</v>
      </c>
      <c r="T12" s="115">
        <f t="shared" si="4"/>
        <v>45.89665653495441</v>
      </c>
      <c r="U12" s="115">
        <f t="shared" si="4"/>
        <v>42.592592592592595</v>
      </c>
      <c r="V12" s="116">
        <f t="shared" si="4"/>
        <v>45.43080939947781</v>
      </c>
      <c r="W12" s="117">
        <f aca="true" t="shared" si="5" ref="W12:AV12">100-W11</f>
        <v>65.68627450980392</v>
      </c>
      <c r="X12" s="115">
        <f t="shared" si="5"/>
        <v>67.76859504132231</v>
      </c>
      <c r="Y12" s="116">
        <f t="shared" si="5"/>
        <v>66.81614349775785</v>
      </c>
      <c r="Z12" s="63">
        <f aca="true" t="shared" si="6" ref="Z12:AI12">100-Z11</f>
        <v>70.33248081841433</v>
      </c>
      <c r="AA12" s="115">
        <f t="shared" si="6"/>
        <v>60.24096385542169</v>
      </c>
      <c r="AB12" s="115">
        <f t="shared" si="6"/>
        <v>56.52173913043478</v>
      </c>
      <c r="AC12" s="116">
        <f t="shared" si="6"/>
        <v>59.43396226415094</v>
      </c>
      <c r="AD12" s="117">
        <f t="shared" si="6"/>
        <v>74.16666666666667</v>
      </c>
      <c r="AE12" s="115">
        <f t="shared" si="6"/>
        <v>88.23529411764706</v>
      </c>
      <c r="AF12" s="116">
        <f t="shared" si="6"/>
        <v>75.91240875912409</v>
      </c>
      <c r="AG12" s="117">
        <f t="shared" si="6"/>
        <v>72.41379310344828</v>
      </c>
      <c r="AH12" s="115">
        <f t="shared" si="6"/>
        <v>100</v>
      </c>
      <c r="AI12" s="116">
        <f t="shared" si="6"/>
        <v>72.97297297297297</v>
      </c>
      <c r="AJ12" s="63">
        <f t="shared" si="5"/>
        <v>64.07563025210084</v>
      </c>
      <c r="AK12" s="115">
        <f t="shared" si="5"/>
        <v>67.6056338028169</v>
      </c>
      <c r="AL12" s="115">
        <f t="shared" si="5"/>
        <v>69.33333333333333</v>
      </c>
      <c r="AM12" s="116">
        <f t="shared" si="5"/>
        <v>68.4931506849315</v>
      </c>
      <c r="AN12" s="117">
        <f t="shared" si="5"/>
        <v>55.76923076923077</v>
      </c>
      <c r="AO12" s="115">
        <f t="shared" si="5"/>
        <v>54.166666666666664</v>
      </c>
      <c r="AP12" s="116">
        <f t="shared" si="5"/>
        <v>55.26315789473684</v>
      </c>
      <c r="AQ12" s="117">
        <f t="shared" si="5"/>
        <v>55.86206896551724</v>
      </c>
      <c r="AR12" s="115">
        <f t="shared" si="5"/>
        <v>75.22935779816514</v>
      </c>
      <c r="AS12" s="116">
        <f t="shared" si="5"/>
        <v>64.1732283464567</v>
      </c>
      <c r="AT12" s="71">
        <f t="shared" si="5"/>
        <v>62.04785754034502</v>
      </c>
      <c r="AU12" s="72">
        <f t="shared" si="5"/>
        <v>68.14285714285714</v>
      </c>
      <c r="AV12" s="73">
        <f t="shared" si="5"/>
        <v>63.75650780937124</v>
      </c>
    </row>
    <row r="13" spans="1:48" ht="12" customHeight="1">
      <c r="A13" s="111"/>
      <c r="B13" s="112" t="s">
        <v>31</v>
      </c>
      <c r="C13" s="56">
        <f>+L13+I13+R13+F13+O13</f>
        <v>499</v>
      </c>
      <c r="D13" s="115">
        <v>109</v>
      </c>
      <c r="E13" s="115">
        <v>34</v>
      </c>
      <c r="F13" s="116">
        <f>+D13+E13</f>
        <v>143</v>
      </c>
      <c r="G13" s="117">
        <v>91</v>
      </c>
      <c r="H13" s="115">
        <v>15</v>
      </c>
      <c r="I13" s="116">
        <f>+G13+H13</f>
        <v>106</v>
      </c>
      <c r="J13" s="117">
        <v>54</v>
      </c>
      <c r="K13" s="115">
        <v>16</v>
      </c>
      <c r="L13" s="116">
        <f>+J13+K13</f>
        <v>70</v>
      </c>
      <c r="M13" s="117">
        <v>46</v>
      </c>
      <c r="N13" s="115">
        <v>44</v>
      </c>
      <c r="O13" s="116">
        <f>+N13+N13</f>
        <v>88</v>
      </c>
      <c r="P13" s="117">
        <v>78</v>
      </c>
      <c r="Q13" s="115">
        <v>14</v>
      </c>
      <c r="R13" s="116">
        <f>+P13+Q13</f>
        <v>92</v>
      </c>
      <c r="S13" s="63">
        <f>+Y13+V13</f>
        <v>330</v>
      </c>
      <c r="T13" s="115">
        <v>194</v>
      </c>
      <c r="U13" s="115">
        <v>36</v>
      </c>
      <c r="V13" s="125">
        <f>+T13+U13</f>
        <v>230</v>
      </c>
      <c r="W13" s="117">
        <v>48</v>
      </c>
      <c r="X13" s="115">
        <v>52</v>
      </c>
      <c r="Y13" s="116">
        <f>SUM(W13:X13)</f>
        <v>100</v>
      </c>
      <c r="Z13" s="63">
        <f>+AI13+AF13+AC13</f>
        <v>210</v>
      </c>
      <c r="AA13" s="115">
        <v>42</v>
      </c>
      <c r="AB13" s="115">
        <v>8</v>
      </c>
      <c r="AC13" s="116">
        <f>+AA13+AB13</f>
        <v>50</v>
      </c>
      <c r="AD13" s="117">
        <v>84</v>
      </c>
      <c r="AE13" s="115">
        <v>9</v>
      </c>
      <c r="AF13" s="116">
        <f>+AD13+AE13</f>
        <v>93</v>
      </c>
      <c r="AG13" s="117">
        <v>66</v>
      </c>
      <c r="AH13" s="115">
        <v>1</v>
      </c>
      <c r="AI13" s="116">
        <f>+AG13+AH13</f>
        <v>67</v>
      </c>
      <c r="AJ13" s="63">
        <f>+AM13+AP13+AS13</f>
        <v>233</v>
      </c>
      <c r="AK13" s="115">
        <v>40</v>
      </c>
      <c r="AL13" s="115">
        <v>39</v>
      </c>
      <c r="AM13" s="116">
        <f>+AK13+AL13</f>
        <v>79</v>
      </c>
      <c r="AN13" s="117">
        <v>29</v>
      </c>
      <c r="AO13" s="115">
        <v>11</v>
      </c>
      <c r="AP13" s="116">
        <f>+AN13+AO13</f>
        <v>40</v>
      </c>
      <c r="AQ13" s="117">
        <v>73</v>
      </c>
      <c r="AR13" s="115">
        <v>41</v>
      </c>
      <c r="AS13" s="116">
        <f>+AQ13+AR13</f>
        <v>114</v>
      </c>
      <c r="AT13" s="71">
        <f>+W13+T13+AK13+AN13+AQ13+J13+G13+P13+D13+M13+AG13+AD13+AA13</f>
        <v>954</v>
      </c>
      <c r="AU13" s="72">
        <f>+X13+U13+AL13+AO13+AR13+K13+H13+Q13+E13+N13+AH13+AE13+AB13</f>
        <v>320</v>
      </c>
      <c r="AV13" s="73">
        <f>+AT13+AU13</f>
        <v>1274</v>
      </c>
    </row>
    <row r="14" spans="1:48" ht="12" customHeight="1" thickBot="1">
      <c r="A14" s="113"/>
      <c r="B14" s="114" t="s">
        <v>32</v>
      </c>
      <c r="C14" s="57">
        <f aca="true" t="shared" si="7" ref="C14:AI14">SUM(C13*100)/C9</f>
        <v>48.73046875</v>
      </c>
      <c r="D14" s="118">
        <f t="shared" si="7"/>
        <v>55.32994923857868</v>
      </c>
      <c r="E14" s="118">
        <f t="shared" si="7"/>
        <v>49.27536231884058</v>
      </c>
      <c r="F14" s="119">
        <f t="shared" si="7"/>
        <v>53.7593984962406</v>
      </c>
      <c r="G14" s="120">
        <f t="shared" si="7"/>
        <v>51.41242937853107</v>
      </c>
      <c r="H14" s="118">
        <f t="shared" si="7"/>
        <v>44.11764705882353</v>
      </c>
      <c r="I14" s="119">
        <f t="shared" si="7"/>
        <v>50.23696682464455</v>
      </c>
      <c r="J14" s="120">
        <f t="shared" si="7"/>
        <v>51.42857142857143</v>
      </c>
      <c r="K14" s="118">
        <f t="shared" si="7"/>
        <v>47.05882352941177</v>
      </c>
      <c r="L14" s="119">
        <f t="shared" si="7"/>
        <v>50.35971223021583</v>
      </c>
      <c r="M14" s="120">
        <f t="shared" si="7"/>
        <v>51.111111111111114</v>
      </c>
      <c r="N14" s="118">
        <f t="shared" si="7"/>
        <v>45.36082474226804</v>
      </c>
      <c r="O14" s="119">
        <f t="shared" si="7"/>
        <v>47.05882352941177</v>
      </c>
      <c r="P14" s="120">
        <f t="shared" si="7"/>
        <v>43.0939226519337</v>
      </c>
      <c r="Q14" s="118">
        <f t="shared" si="7"/>
        <v>35</v>
      </c>
      <c r="R14" s="119">
        <f t="shared" si="7"/>
        <v>41.6289592760181</v>
      </c>
      <c r="S14" s="64">
        <f t="shared" si="7"/>
        <v>54.45544554455446</v>
      </c>
      <c r="T14" s="118">
        <f t="shared" si="7"/>
        <v>58.96656534954408</v>
      </c>
      <c r="U14" s="118">
        <f t="shared" si="7"/>
        <v>66.66666666666667</v>
      </c>
      <c r="V14" s="119">
        <f t="shared" si="7"/>
        <v>60.052219321148826</v>
      </c>
      <c r="W14" s="120">
        <f t="shared" si="7"/>
        <v>47.05882352941177</v>
      </c>
      <c r="X14" s="118">
        <f t="shared" si="7"/>
        <v>42.97520661157025</v>
      </c>
      <c r="Y14" s="119">
        <f t="shared" si="7"/>
        <v>44.84304932735426</v>
      </c>
      <c r="Z14" s="64">
        <f t="shared" si="7"/>
        <v>53.70843989769821</v>
      </c>
      <c r="AA14" s="118">
        <f t="shared" si="7"/>
        <v>50.602409638554214</v>
      </c>
      <c r="AB14" s="118">
        <f t="shared" si="7"/>
        <v>34.78260869565217</v>
      </c>
      <c r="AC14" s="119">
        <f t="shared" si="7"/>
        <v>47.16981132075472</v>
      </c>
      <c r="AD14" s="120">
        <f t="shared" si="7"/>
        <v>70</v>
      </c>
      <c r="AE14" s="118">
        <f t="shared" si="7"/>
        <v>52.94117647058823</v>
      </c>
      <c r="AF14" s="119">
        <f t="shared" si="7"/>
        <v>67.88321167883211</v>
      </c>
      <c r="AG14" s="120">
        <f t="shared" si="7"/>
        <v>45.51724137931034</v>
      </c>
      <c r="AH14" s="118">
        <f t="shared" si="7"/>
        <v>33.333333333333336</v>
      </c>
      <c r="AI14" s="119">
        <f t="shared" si="7"/>
        <v>45.270270270270274</v>
      </c>
      <c r="AJ14" s="64">
        <f aca="true" t="shared" si="8" ref="AJ14:AV14">SUM(AJ13*100)/AJ9</f>
        <v>48.94957983193277</v>
      </c>
      <c r="AK14" s="118">
        <f t="shared" si="8"/>
        <v>56.33802816901409</v>
      </c>
      <c r="AL14" s="118">
        <f t="shared" si="8"/>
        <v>52</v>
      </c>
      <c r="AM14" s="119">
        <f t="shared" si="8"/>
        <v>54.10958904109589</v>
      </c>
      <c r="AN14" s="120">
        <f t="shared" si="8"/>
        <v>55.76923076923077</v>
      </c>
      <c r="AO14" s="118">
        <f t="shared" si="8"/>
        <v>45.833333333333336</v>
      </c>
      <c r="AP14" s="119">
        <f t="shared" si="8"/>
        <v>52.63157894736842</v>
      </c>
      <c r="AQ14" s="120">
        <f t="shared" si="8"/>
        <v>50.3448275862069</v>
      </c>
      <c r="AR14" s="118">
        <f t="shared" si="8"/>
        <v>37.61467889908257</v>
      </c>
      <c r="AS14" s="119">
        <f t="shared" si="8"/>
        <v>44.881889763779526</v>
      </c>
      <c r="AT14" s="74">
        <f t="shared" si="8"/>
        <v>53.08848080133556</v>
      </c>
      <c r="AU14" s="75">
        <f t="shared" si="8"/>
        <v>45.714285714285715</v>
      </c>
      <c r="AV14" s="76">
        <f t="shared" si="8"/>
        <v>51.02122547056468</v>
      </c>
    </row>
    <row r="15" spans="1:48" ht="6" customHeight="1" thickBot="1">
      <c r="A15" s="77"/>
      <c r="B15" s="78"/>
      <c r="C15" s="58"/>
      <c r="D15" s="58"/>
      <c r="E15" s="58"/>
      <c r="F15" s="79"/>
      <c r="G15" s="58"/>
      <c r="H15" s="58"/>
      <c r="I15" s="79"/>
      <c r="J15" s="58"/>
      <c r="K15" s="58"/>
      <c r="L15" s="79"/>
      <c r="M15" s="58"/>
      <c r="N15" s="58"/>
      <c r="O15" s="79"/>
      <c r="P15" s="58"/>
      <c r="Q15" s="58"/>
      <c r="R15" s="79"/>
      <c r="S15" s="58"/>
      <c r="T15" s="58"/>
      <c r="U15" s="58"/>
      <c r="V15" s="79"/>
      <c r="W15" s="58"/>
      <c r="X15" s="58"/>
      <c r="Y15" s="79"/>
      <c r="Z15" s="58"/>
      <c r="AA15" s="58"/>
      <c r="AB15" s="58"/>
      <c r="AC15" s="79"/>
      <c r="AD15" s="58"/>
      <c r="AE15" s="58"/>
      <c r="AF15" s="79"/>
      <c r="AG15" s="58"/>
      <c r="AH15" s="58"/>
      <c r="AI15" s="79"/>
      <c r="AJ15" s="58"/>
      <c r="AK15" s="58"/>
      <c r="AL15" s="58"/>
      <c r="AM15" s="79"/>
      <c r="AN15" s="58"/>
      <c r="AO15" s="58"/>
      <c r="AP15" s="79"/>
      <c r="AQ15" s="58"/>
      <c r="AR15" s="58"/>
      <c r="AS15" s="79"/>
      <c r="AT15" s="80"/>
      <c r="AU15" s="80"/>
      <c r="AV15" s="81"/>
    </row>
    <row r="16" spans="1:48" ht="12" customHeight="1">
      <c r="A16" s="52" t="s">
        <v>34</v>
      </c>
      <c r="B16" s="15"/>
      <c r="C16" s="55" t="s">
        <v>46</v>
      </c>
      <c r="D16" s="16" t="s">
        <v>21</v>
      </c>
      <c r="E16" s="16" t="s">
        <v>22</v>
      </c>
      <c r="F16" s="29" t="s">
        <v>23</v>
      </c>
      <c r="G16" s="25" t="s">
        <v>21</v>
      </c>
      <c r="H16" s="16" t="s">
        <v>22</v>
      </c>
      <c r="I16" s="29" t="s">
        <v>23</v>
      </c>
      <c r="J16" s="25" t="s">
        <v>21</v>
      </c>
      <c r="K16" s="16" t="s">
        <v>22</v>
      </c>
      <c r="L16" s="29" t="s">
        <v>23</v>
      </c>
      <c r="M16" s="25" t="s">
        <v>21</v>
      </c>
      <c r="N16" s="16" t="s">
        <v>22</v>
      </c>
      <c r="O16" s="29" t="s">
        <v>23</v>
      </c>
      <c r="P16" s="25" t="s">
        <v>21</v>
      </c>
      <c r="Q16" s="16" t="s">
        <v>22</v>
      </c>
      <c r="R16" s="29" t="s">
        <v>23</v>
      </c>
      <c r="S16" s="62" t="s">
        <v>46</v>
      </c>
      <c r="T16" s="16" t="s">
        <v>21</v>
      </c>
      <c r="U16" s="16" t="s">
        <v>22</v>
      </c>
      <c r="V16" s="29" t="s">
        <v>23</v>
      </c>
      <c r="W16" s="25" t="s">
        <v>21</v>
      </c>
      <c r="X16" s="16" t="s">
        <v>22</v>
      </c>
      <c r="Y16" s="36" t="s">
        <v>23</v>
      </c>
      <c r="Z16" s="62" t="s">
        <v>46</v>
      </c>
      <c r="AA16" s="16" t="s">
        <v>21</v>
      </c>
      <c r="AB16" s="16" t="s">
        <v>22</v>
      </c>
      <c r="AC16" s="29" t="s">
        <v>23</v>
      </c>
      <c r="AD16" s="25" t="s">
        <v>21</v>
      </c>
      <c r="AE16" s="16" t="s">
        <v>22</v>
      </c>
      <c r="AF16" s="29" t="s">
        <v>23</v>
      </c>
      <c r="AG16" s="25" t="s">
        <v>21</v>
      </c>
      <c r="AH16" s="16" t="s">
        <v>22</v>
      </c>
      <c r="AI16" s="29" t="s">
        <v>23</v>
      </c>
      <c r="AJ16" s="62" t="s">
        <v>46</v>
      </c>
      <c r="AK16" s="16" t="s">
        <v>21</v>
      </c>
      <c r="AL16" s="16" t="s">
        <v>22</v>
      </c>
      <c r="AM16" s="29" t="s">
        <v>23</v>
      </c>
      <c r="AN16" s="25" t="s">
        <v>21</v>
      </c>
      <c r="AO16" s="16" t="s">
        <v>22</v>
      </c>
      <c r="AP16" s="29" t="s">
        <v>23</v>
      </c>
      <c r="AQ16" s="25" t="s">
        <v>21</v>
      </c>
      <c r="AR16" s="16" t="s">
        <v>22</v>
      </c>
      <c r="AS16" s="29" t="s">
        <v>23</v>
      </c>
      <c r="AT16" s="38" t="s">
        <v>21</v>
      </c>
      <c r="AU16" s="20" t="s">
        <v>22</v>
      </c>
      <c r="AV16" s="21" t="s">
        <v>23</v>
      </c>
    </row>
    <row r="17" spans="1:48" ht="12" customHeight="1">
      <c r="A17" s="52"/>
      <c r="B17" s="9" t="s">
        <v>20</v>
      </c>
      <c r="C17" s="49" t="s">
        <v>48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1"/>
    </row>
    <row r="18" spans="1:48" ht="12" customHeight="1">
      <c r="A18" s="52"/>
      <c r="B18" s="9" t="s">
        <v>17</v>
      </c>
      <c r="C18" s="56">
        <f>+L18+I18+R18+F18+O18</f>
        <v>892</v>
      </c>
      <c r="D18" s="5">
        <v>138</v>
      </c>
      <c r="E18" s="5">
        <v>87</v>
      </c>
      <c r="F18" s="30">
        <f>+D18+E18</f>
        <v>225</v>
      </c>
      <c r="G18" s="26">
        <v>165</v>
      </c>
      <c r="H18" s="5">
        <v>38</v>
      </c>
      <c r="I18" s="30">
        <f>+G18+H18</f>
        <v>203</v>
      </c>
      <c r="J18" s="26">
        <v>101</v>
      </c>
      <c r="K18" s="5">
        <v>17</v>
      </c>
      <c r="L18" s="30">
        <f>+J18+K18</f>
        <v>118</v>
      </c>
      <c r="M18" s="26">
        <v>137</v>
      </c>
      <c r="N18" s="5">
        <v>30</v>
      </c>
      <c r="O18" s="30">
        <f>+M18+N18</f>
        <v>167</v>
      </c>
      <c r="P18" s="26">
        <v>146</v>
      </c>
      <c r="Q18" s="5">
        <v>33</v>
      </c>
      <c r="R18" s="30">
        <f>+P18+Q18</f>
        <v>179</v>
      </c>
      <c r="S18" s="63">
        <f>+Y18+V18</f>
        <v>483</v>
      </c>
      <c r="T18" s="5">
        <v>239</v>
      </c>
      <c r="U18" s="5">
        <v>58</v>
      </c>
      <c r="V18" s="30">
        <f>+T18+U18</f>
        <v>297</v>
      </c>
      <c r="W18" s="26">
        <v>100</v>
      </c>
      <c r="X18" s="5">
        <v>86</v>
      </c>
      <c r="Y18" s="30">
        <f>SUM(W18:X18)</f>
        <v>186</v>
      </c>
      <c r="Z18" s="63">
        <f>+AI18+AF18+AC18</f>
        <v>316</v>
      </c>
      <c r="AA18" s="5">
        <v>40</v>
      </c>
      <c r="AB18" s="5">
        <v>50</v>
      </c>
      <c r="AC18" s="30">
        <f>+AA18+AB18</f>
        <v>90</v>
      </c>
      <c r="AD18" s="26">
        <v>87</v>
      </c>
      <c r="AE18" s="5">
        <v>31</v>
      </c>
      <c r="AF18" s="30">
        <f>+AD18+AE18</f>
        <v>118</v>
      </c>
      <c r="AG18" s="26">
        <v>105</v>
      </c>
      <c r="AH18" s="5">
        <v>3</v>
      </c>
      <c r="AI18" s="30">
        <f>+AG18+AH18</f>
        <v>108</v>
      </c>
      <c r="AJ18" s="63">
        <f>+AM18+AP18+AS18</f>
        <v>397</v>
      </c>
      <c r="AK18" s="5">
        <v>55</v>
      </c>
      <c r="AL18" s="5">
        <v>63</v>
      </c>
      <c r="AM18" s="30">
        <f>+AK18+AL18</f>
        <v>118</v>
      </c>
      <c r="AN18" s="26">
        <v>50</v>
      </c>
      <c r="AO18" s="5">
        <v>12</v>
      </c>
      <c r="AP18" s="30">
        <f>+AN18+AO18</f>
        <v>62</v>
      </c>
      <c r="AQ18" s="26">
        <v>124</v>
      </c>
      <c r="AR18" s="5">
        <v>93</v>
      </c>
      <c r="AS18" s="30">
        <f>+AQ18+AR18</f>
        <v>217</v>
      </c>
      <c r="AT18" s="71">
        <f>+W18+T18+AK18+AN18+AQ18+J18+G18+P18+D18+M18+AG18+AD18+AA18</f>
        <v>1487</v>
      </c>
      <c r="AU18" s="72">
        <f>+X18+U18+AL18+AO18+AR18+K18+H18+Q18+E18+N18+AH18+AE18+AB18</f>
        <v>601</v>
      </c>
      <c r="AV18" s="73">
        <f>+AT18+AU18</f>
        <v>2088</v>
      </c>
    </row>
    <row r="19" spans="1:48" ht="12" customHeight="1">
      <c r="A19" s="52"/>
      <c r="B19" s="9" t="s">
        <v>18</v>
      </c>
      <c r="C19" s="56">
        <f>+L19+I19+R19+F19+O19</f>
        <v>278</v>
      </c>
      <c r="D19" s="5">
        <v>66</v>
      </c>
      <c r="E19" s="5">
        <v>22</v>
      </c>
      <c r="F19" s="30">
        <f>+D19+E19</f>
        <v>88</v>
      </c>
      <c r="G19" s="26">
        <v>45</v>
      </c>
      <c r="H19" s="5">
        <v>8</v>
      </c>
      <c r="I19" s="30">
        <f>+G19+H19</f>
        <v>53</v>
      </c>
      <c r="J19" s="26">
        <v>27</v>
      </c>
      <c r="K19" s="5">
        <v>6</v>
      </c>
      <c r="L19" s="30">
        <f>+J19+K19</f>
        <v>33</v>
      </c>
      <c r="M19" s="26">
        <v>24</v>
      </c>
      <c r="N19" s="5">
        <v>21</v>
      </c>
      <c r="O19" s="30">
        <f>+M19+N19</f>
        <v>45</v>
      </c>
      <c r="P19" s="26">
        <v>55</v>
      </c>
      <c r="Q19" s="5">
        <v>4</v>
      </c>
      <c r="R19" s="30">
        <f>+P19+Q19</f>
        <v>59</v>
      </c>
      <c r="S19" s="63">
        <f>+Y19+V19</f>
        <v>186</v>
      </c>
      <c r="T19" s="5">
        <v>126</v>
      </c>
      <c r="U19" s="5">
        <v>17</v>
      </c>
      <c r="V19" s="35">
        <f>+T19+U19</f>
        <v>143</v>
      </c>
      <c r="W19" s="26">
        <v>21</v>
      </c>
      <c r="X19" s="5">
        <v>22</v>
      </c>
      <c r="Y19" s="30">
        <f>SUM(W19:X19)</f>
        <v>43</v>
      </c>
      <c r="Z19" s="63">
        <f>+AI19+AF19+AC19</f>
        <v>92</v>
      </c>
      <c r="AA19" s="5">
        <v>23</v>
      </c>
      <c r="AB19" s="5">
        <v>7</v>
      </c>
      <c r="AC19" s="30">
        <f>+AA19+AB19</f>
        <v>30</v>
      </c>
      <c r="AD19" s="26">
        <v>31</v>
      </c>
      <c r="AE19" s="5">
        <v>2</v>
      </c>
      <c r="AF19" s="30">
        <f>+AD19+AE19</f>
        <v>33</v>
      </c>
      <c r="AG19" s="26">
        <v>29</v>
      </c>
      <c r="AH19" s="5">
        <v>0</v>
      </c>
      <c r="AI19" s="30">
        <f>+AG19+AH19</f>
        <v>29</v>
      </c>
      <c r="AJ19" s="63">
        <f>+AM19+AP19+AS19</f>
        <v>114</v>
      </c>
      <c r="AK19" s="5">
        <v>18</v>
      </c>
      <c r="AL19" s="5">
        <v>12</v>
      </c>
      <c r="AM19" s="30">
        <f>+AK19+AL19</f>
        <v>30</v>
      </c>
      <c r="AN19" s="26">
        <v>13</v>
      </c>
      <c r="AO19" s="5">
        <v>9</v>
      </c>
      <c r="AP19" s="30">
        <f>+AN19+AO19</f>
        <v>22</v>
      </c>
      <c r="AQ19" s="26">
        <v>39</v>
      </c>
      <c r="AR19" s="5">
        <v>23</v>
      </c>
      <c r="AS19" s="30">
        <f>+AQ19+AR19</f>
        <v>62</v>
      </c>
      <c r="AT19" s="71">
        <f>+W19+T19+AK19+AN19+AQ19+J19+G19+P19+D19+M19+AG19+AD19+AA19</f>
        <v>517</v>
      </c>
      <c r="AU19" s="72">
        <f>+X19+U19+AL19+AO19+AR19+K19+H19+Q19+E19+N19+AH19+AE19+AB19</f>
        <v>153</v>
      </c>
      <c r="AV19" s="73">
        <f>+AT19+AU19</f>
        <v>670</v>
      </c>
    </row>
    <row r="20" spans="1:48" ht="12" customHeight="1">
      <c r="A20" s="52"/>
      <c r="B20" s="9" t="s">
        <v>30</v>
      </c>
      <c r="C20" s="56">
        <f aca="true" t="shared" si="9" ref="C20:V20">SUM(C19*100)/C18</f>
        <v>31.16591928251121</v>
      </c>
      <c r="D20" s="5">
        <f t="shared" si="9"/>
        <v>47.82608695652174</v>
      </c>
      <c r="E20" s="5">
        <f t="shared" si="9"/>
        <v>25.28735632183908</v>
      </c>
      <c r="F20" s="30">
        <f t="shared" si="9"/>
        <v>39.111111111111114</v>
      </c>
      <c r="G20" s="26">
        <f t="shared" si="9"/>
        <v>27.272727272727273</v>
      </c>
      <c r="H20" s="5">
        <f t="shared" si="9"/>
        <v>21.05263157894737</v>
      </c>
      <c r="I20" s="30">
        <f t="shared" si="9"/>
        <v>26.108374384236452</v>
      </c>
      <c r="J20" s="26">
        <f t="shared" si="9"/>
        <v>26.73267326732673</v>
      </c>
      <c r="K20" s="5">
        <f t="shared" si="9"/>
        <v>35.294117647058826</v>
      </c>
      <c r="L20" s="30">
        <f t="shared" si="9"/>
        <v>27.966101694915253</v>
      </c>
      <c r="M20" s="26">
        <f t="shared" si="9"/>
        <v>17.51824817518248</v>
      </c>
      <c r="N20" s="5">
        <f t="shared" si="9"/>
        <v>70</v>
      </c>
      <c r="O20" s="30">
        <f t="shared" si="9"/>
        <v>26.94610778443114</v>
      </c>
      <c r="P20" s="26">
        <f t="shared" si="9"/>
        <v>37.67123287671233</v>
      </c>
      <c r="Q20" s="5">
        <f t="shared" si="9"/>
        <v>12.121212121212121</v>
      </c>
      <c r="R20" s="30">
        <f t="shared" si="9"/>
        <v>32.960893854748605</v>
      </c>
      <c r="S20" s="63">
        <f t="shared" si="9"/>
        <v>38.50931677018634</v>
      </c>
      <c r="T20" s="5">
        <f t="shared" si="9"/>
        <v>52.71966527196653</v>
      </c>
      <c r="U20" s="5">
        <f t="shared" si="9"/>
        <v>29.310344827586206</v>
      </c>
      <c r="V20" s="30">
        <f t="shared" si="9"/>
        <v>48.148148148148145</v>
      </c>
      <c r="W20" s="26">
        <f aca="true" t="shared" si="10" ref="W20:AU20">SUM(W19*100)/W18</f>
        <v>21</v>
      </c>
      <c r="X20" s="5">
        <f t="shared" si="10"/>
        <v>25.58139534883721</v>
      </c>
      <c r="Y20" s="30">
        <f t="shared" si="10"/>
        <v>23.118279569892472</v>
      </c>
      <c r="Z20" s="63">
        <f aca="true" t="shared" si="11" ref="Z20:AI20">SUM(Z19*100)/Z18</f>
        <v>29.11392405063291</v>
      </c>
      <c r="AA20" s="5">
        <f t="shared" si="11"/>
        <v>57.5</v>
      </c>
      <c r="AB20" s="5">
        <f t="shared" si="11"/>
        <v>14</v>
      </c>
      <c r="AC20" s="30">
        <f t="shared" si="11"/>
        <v>33.333333333333336</v>
      </c>
      <c r="AD20" s="26">
        <f t="shared" si="11"/>
        <v>35.632183908045974</v>
      </c>
      <c r="AE20" s="5">
        <f t="shared" si="11"/>
        <v>6.451612903225806</v>
      </c>
      <c r="AF20" s="30">
        <f t="shared" si="11"/>
        <v>27.966101694915253</v>
      </c>
      <c r="AG20" s="26">
        <f t="shared" si="11"/>
        <v>27.61904761904762</v>
      </c>
      <c r="AH20" s="5">
        <f t="shared" si="11"/>
        <v>0</v>
      </c>
      <c r="AI20" s="30">
        <f t="shared" si="11"/>
        <v>26.85185185185185</v>
      </c>
      <c r="AJ20" s="63">
        <f t="shared" si="10"/>
        <v>28.71536523929471</v>
      </c>
      <c r="AK20" s="5">
        <f t="shared" si="10"/>
        <v>32.72727272727273</v>
      </c>
      <c r="AL20" s="5">
        <f t="shared" si="10"/>
        <v>19.047619047619047</v>
      </c>
      <c r="AM20" s="30">
        <f t="shared" si="10"/>
        <v>25.423728813559322</v>
      </c>
      <c r="AN20" s="26">
        <f t="shared" si="10"/>
        <v>26</v>
      </c>
      <c r="AO20" s="5">
        <f t="shared" si="10"/>
        <v>75</v>
      </c>
      <c r="AP20" s="30">
        <f t="shared" si="10"/>
        <v>35.483870967741936</v>
      </c>
      <c r="AQ20" s="26">
        <f t="shared" si="10"/>
        <v>31.451612903225808</v>
      </c>
      <c r="AR20" s="5">
        <f t="shared" si="10"/>
        <v>24.731182795698924</v>
      </c>
      <c r="AS20" s="30">
        <f t="shared" si="10"/>
        <v>28.571428571428573</v>
      </c>
      <c r="AT20" s="71">
        <f t="shared" si="10"/>
        <v>34.7679892400807</v>
      </c>
      <c r="AU20" s="72">
        <f t="shared" si="10"/>
        <v>25.45757071547421</v>
      </c>
      <c r="AV20" s="73">
        <f>SUM(AV19*100)/AV18</f>
        <v>32.088122605363985</v>
      </c>
    </row>
    <row r="21" spans="1:48" ht="12" customHeight="1">
      <c r="A21" s="52"/>
      <c r="B21" s="9" t="s">
        <v>19</v>
      </c>
      <c r="C21" s="56">
        <f aca="true" t="shared" si="12" ref="C21:V21">100-C20</f>
        <v>68.83408071748879</v>
      </c>
      <c r="D21" s="5">
        <f t="shared" si="12"/>
        <v>52.17391304347826</v>
      </c>
      <c r="E21" s="5">
        <f t="shared" si="12"/>
        <v>74.71264367816092</v>
      </c>
      <c r="F21" s="30">
        <f t="shared" si="12"/>
        <v>60.888888888888886</v>
      </c>
      <c r="G21" s="26">
        <f t="shared" si="12"/>
        <v>72.72727272727272</v>
      </c>
      <c r="H21" s="5">
        <f t="shared" si="12"/>
        <v>78.94736842105263</v>
      </c>
      <c r="I21" s="30">
        <f t="shared" si="12"/>
        <v>73.89162561576354</v>
      </c>
      <c r="J21" s="26">
        <f t="shared" si="12"/>
        <v>73.26732673267327</v>
      </c>
      <c r="K21" s="5">
        <f t="shared" si="12"/>
        <v>64.70588235294117</v>
      </c>
      <c r="L21" s="30">
        <f t="shared" si="12"/>
        <v>72.03389830508475</v>
      </c>
      <c r="M21" s="26">
        <f t="shared" si="12"/>
        <v>82.48175182481752</v>
      </c>
      <c r="N21" s="5">
        <f t="shared" si="12"/>
        <v>30</v>
      </c>
      <c r="O21" s="30">
        <f t="shared" si="12"/>
        <v>73.05389221556887</v>
      </c>
      <c r="P21" s="26">
        <f t="shared" si="12"/>
        <v>62.32876712328767</v>
      </c>
      <c r="Q21" s="5">
        <f t="shared" si="12"/>
        <v>87.87878787878788</v>
      </c>
      <c r="R21" s="30">
        <f t="shared" si="12"/>
        <v>67.0391061452514</v>
      </c>
      <c r="S21" s="63">
        <f t="shared" si="12"/>
        <v>61.49068322981366</v>
      </c>
      <c r="T21" s="5">
        <f t="shared" si="12"/>
        <v>47.28033472803347</v>
      </c>
      <c r="U21" s="5">
        <f t="shared" si="12"/>
        <v>70.6896551724138</v>
      </c>
      <c r="V21" s="30">
        <f t="shared" si="12"/>
        <v>51.851851851851855</v>
      </c>
      <c r="W21" s="26">
        <f aca="true" t="shared" si="13" ref="W21:AV21">100-W20</f>
        <v>79</v>
      </c>
      <c r="X21" s="5">
        <f t="shared" si="13"/>
        <v>74.4186046511628</v>
      </c>
      <c r="Y21" s="30">
        <f t="shared" si="13"/>
        <v>76.88172043010752</v>
      </c>
      <c r="Z21" s="63">
        <f aca="true" t="shared" si="14" ref="Z21:AI21">100-Z20</f>
        <v>70.8860759493671</v>
      </c>
      <c r="AA21" s="5">
        <f t="shared" si="14"/>
        <v>42.5</v>
      </c>
      <c r="AB21" s="5">
        <f t="shared" si="14"/>
        <v>86</v>
      </c>
      <c r="AC21" s="30">
        <f t="shared" si="14"/>
        <v>66.66666666666666</v>
      </c>
      <c r="AD21" s="26">
        <f t="shared" si="14"/>
        <v>64.36781609195403</v>
      </c>
      <c r="AE21" s="5">
        <f t="shared" si="14"/>
        <v>93.54838709677419</v>
      </c>
      <c r="AF21" s="30">
        <f t="shared" si="14"/>
        <v>72.03389830508475</v>
      </c>
      <c r="AG21" s="26">
        <f t="shared" si="14"/>
        <v>72.38095238095238</v>
      </c>
      <c r="AH21" s="5">
        <f t="shared" si="14"/>
        <v>100</v>
      </c>
      <c r="AI21" s="30">
        <f t="shared" si="14"/>
        <v>73.14814814814815</v>
      </c>
      <c r="AJ21" s="63">
        <f t="shared" si="13"/>
        <v>71.28463476070529</v>
      </c>
      <c r="AK21" s="5">
        <f t="shared" si="13"/>
        <v>67.27272727272728</v>
      </c>
      <c r="AL21" s="5">
        <f t="shared" si="13"/>
        <v>80.95238095238095</v>
      </c>
      <c r="AM21" s="30">
        <f t="shared" si="13"/>
        <v>74.57627118644068</v>
      </c>
      <c r="AN21" s="26">
        <f t="shared" si="13"/>
        <v>74</v>
      </c>
      <c r="AO21" s="5">
        <f t="shared" si="13"/>
        <v>25</v>
      </c>
      <c r="AP21" s="30">
        <f t="shared" si="13"/>
        <v>64.51612903225806</v>
      </c>
      <c r="AQ21" s="26">
        <f t="shared" si="13"/>
        <v>68.54838709677419</v>
      </c>
      <c r="AR21" s="5">
        <f t="shared" si="13"/>
        <v>75.26881720430107</v>
      </c>
      <c r="AS21" s="30">
        <f t="shared" si="13"/>
        <v>71.42857142857143</v>
      </c>
      <c r="AT21" s="71">
        <f t="shared" si="13"/>
        <v>65.23201075991929</v>
      </c>
      <c r="AU21" s="72">
        <f t="shared" si="13"/>
        <v>74.5424292845258</v>
      </c>
      <c r="AV21" s="73">
        <f t="shared" si="13"/>
        <v>67.91187739463601</v>
      </c>
    </row>
    <row r="22" spans="1:48" ht="12" customHeight="1">
      <c r="A22" s="52"/>
      <c r="B22" s="9" t="s">
        <v>31</v>
      </c>
      <c r="C22" s="56">
        <f>+L22+I22+R22+F22+O22</f>
        <v>414</v>
      </c>
      <c r="D22" s="5">
        <v>90</v>
      </c>
      <c r="E22" s="5">
        <v>27</v>
      </c>
      <c r="F22" s="30">
        <f>+D22+E22</f>
        <v>117</v>
      </c>
      <c r="G22" s="26">
        <v>82</v>
      </c>
      <c r="H22" s="5">
        <v>16</v>
      </c>
      <c r="I22" s="30">
        <f>+G22+H22</f>
        <v>98</v>
      </c>
      <c r="J22" s="26">
        <v>35</v>
      </c>
      <c r="K22" s="5">
        <v>15</v>
      </c>
      <c r="L22" s="30">
        <f>+J22+K22</f>
        <v>50</v>
      </c>
      <c r="M22" s="26">
        <v>30</v>
      </c>
      <c r="N22" s="5">
        <v>33</v>
      </c>
      <c r="O22" s="30">
        <f>+N22+N22</f>
        <v>66</v>
      </c>
      <c r="P22" s="26">
        <v>66</v>
      </c>
      <c r="Q22" s="5">
        <v>17</v>
      </c>
      <c r="R22" s="30">
        <f>+P22+Q22</f>
        <v>83</v>
      </c>
      <c r="S22" s="63">
        <f>+Y22+V22</f>
        <v>256</v>
      </c>
      <c r="T22" s="5">
        <v>162</v>
      </c>
      <c r="U22" s="5">
        <v>30</v>
      </c>
      <c r="V22" s="35">
        <f>+T22+U22</f>
        <v>192</v>
      </c>
      <c r="W22" s="26">
        <v>31</v>
      </c>
      <c r="X22" s="5">
        <v>33</v>
      </c>
      <c r="Y22" s="30">
        <f>SUM(W22:X22)</f>
        <v>64</v>
      </c>
      <c r="Z22" s="63">
        <f>+AI22+AF22+AC22</f>
        <v>148</v>
      </c>
      <c r="AA22" s="5">
        <v>31</v>
      </c>
      <c r="AB22" s="5">
        <v>8</v>
      </c>
      <c r="AC22" s="30">
        <f>+AA22+AB22</f>
        <v>39</v>
      </c>
      <c r="AD22" s="26">
        <v>57</v>
      </c>
      <c r="AE22" s="5">
        <v>6</v>
      </c>
      <c r="AF22" s="30">
        <f>+AD22+AE22</f>
        <v>63</v>
      </c>
      <c r="AG22" s="26">
        <v>46</v>
      </c>
      <c r="AH22" s="5">
        <v>0</v>
      </c>
      <c r="AI22" s="30">
        <f>+AG22+AH22</f>
        <v>46</v>
      </c>
      <c r="AJ22" s="63">
        <f>+AM22+AP22+AS22</f>
        <v>165</v>
      </c>
      <c r="AK22" s="5">
        <v>32</v>
      </c>
      <c r="AL22" s="5">
        <v>28</v>
      </c>
      <c r="AM22" s="30">
        <f>+AK22+AL22</f>
        <v>60</v>
      </c>
      <c r="AN22" s="26">
        <v>27</v>
      </c>
      <c r="AO22" s="5">
        <v>9</v>
      </c>
      <c r="AP22" s="30">
        <f>+AN22+AO22</f>
        <v>36</v>
      </c>
      <c r="AQ22" s="26">
        <v>45</v>
      </c>
      <c r="AR22" s="5">
        <v>24</v>
      </c>
      <c r="AS22" s="30">
        <f>+AQ22+AR22</f>
        <v>69</v>
      </c>
      <c r="AT22" s="71">
        <f>+W22+T22+AK22+AN22+AQ22+J22+G22+P22+D22+M22+AG22+AD22+AA22</f>
        <v>734</v>
      </c>
      <c r="AU22" s="72">
        <f>+X22+U22+AL22+AO22+AR22+K22+H22+Q22+E22+N22+AH22+AE22+AB22</f>
        <v>246</v>
      </c>
      <c r="AV22" s="73">
        <f>+AT22+AU22</f>
        <v>980</v>
      </c>
    </row>
    <row r="23" spans="1:48" ht="12" customHeight="1" thickBot="1">
      <c r="A23" s="53"/>
      <c r="B23" s="13" t="s">
        <v>32</v>
      </c>
      <c r="C23" s="57">
        <f aca="true" t="shared" si="15" ref="C23:V23">SUM(C22*100)/C18</f>
        <v>46.412556053811656</v>
      </c>
      <c r="D23" s="14">
        <f t="shared" si="15"/>
        <v>65.21739130434783</v>
      </c>
      <c r="E23" s="14">
        <f t="shared" si="15"/>
        <v>31.03448275862069</v>
      </c>
      <c r="F23" s="31">
        <f t="shared" si="15"/>
        <v>52</v>
      </c>
      <c r="G23" s="27">
        <f t="shared" si="15"/>
        <v>49.696969696969695</v>
      </c>
      <c r="H23" s="14">
        <f t="shared" si="15"/>
        <v>42.10526315789474</v>
      </c>
      <c r="I23" s="31">
        <f t="shared" si="15"/>
        <v>48.275862068965516</v>
      </c>
      <c r="J23" s="27">
        <f t="shared" si="15"/>
        <v>34.65346534653465</v>
      </c>
      <c r="K23" s="14">
        <f t="shared" si="15"/>
        <v>88.23529411764706</v>
      </c>
      <c r="L23" s="31">
        <f t="shared" si="15"/>
        <v>42.3728813559322</v>
      </c>
      <c r="M23" s="27">
        <f t="shared" si="15"/>
        <v>21.8978102189781</v>
      </c>
      <c r="N23" s="14">
        <f t="shared" si="15"/>
        <v>110</v>
      </c>
      <c r="O23" s="31">
        <f t="shared" si="15"/>
        <v>39.52095808383233</v>
      </c>
      <c r="P23" s="27">
        <f t="shared" si="15"/>
        <v>45.205479452054796</v>
      </c>
      <c r="Q23" s="14">
        <f t="shared" si="15"/>
        <v>51.515151515151516</v>
      </c>
      <c r="R23" s="31">
        <f t="shared" si="15"/>
        <v>46.36871508379888</v>
      </c>
      <c r="S23" s="64">
        <f t="shared" si="15"/>
        <v>53.002070393374744</v>
      </c>
      <c r="T23" s="14">
        <f t="shared" si="15"/>
        <v>67.78242677824268</v>
      </c>
      <c r="U23" s="14">
        <f t="shared" si="15"/>
        <v>51.724137931034484</v>
      </c>
      <c r="V23" s="31">
        <f t="shared" si="15"/>
        <v>64.64646464646465</v>
      </c>
      <c r="W23" s="27">
        <f aca="true" t="shared" si="16" ref="W23:AV23">SUM(W22*100)/W18</f>
        <v>31</v>
      </c>
      <c r="X23" s="14">
        <f t="shared" si="16"/>
        <v>38.372093023255815</v>
      </c>
      <c r="Y23" s="31">
        <f t="shared" si="16"/>
        <v>34.40860215053763</v>
      </c>
      <c r="Z23" s="64">
        <f aca="true" t="shared" si="17" ref="Z23:AI23">SUM(Z22*100)/Z18</f>
        <v>46.835443037974684</v>
      </c>
      <c r="AA23" s="14">
        <f t="shared" si="17"/>
        <v>77.5</v>
      </c>
      <c r="AB23" s="14">
        <f t="shared" si="17"/>
        <v>16</v>
      </c>
      <c r="AC23" s="31">
        <f t="shared" si="17"/>
        <v>43.333333333333336</v>
      </c>
      <c r="AD23" s="27">
        <f t="shared" si="17"/>
        <v>65.51724137931035</v>
      </c>
      <c r="AE23" s="14">
        <f t="shared" si="17"/>
        <v>19.35483870967742</v>
      </c>
      <c r="AF23" s="31">
        <f t="shared" si="17"/>
        <v>53.389830508474574</v>
      </c>
      <c r="AG23" s="27">
        <f t="shared" si="17"/>
        <v>43.80952380952381</v>
      </c>
      <c r="AH23" s="14">
        <f t="shared" si="17"/>
        <v>0</v>
      </c>
      <c r="AI23" s="31">
        <f t="shared" si="17"/>
        <v>42.592592592592595</v>
      </c>
      <c r="AJ23" s="64">
        <f t="shared" si="16"/>
        <v>41.5617128463476</v>
      </c>
      <c r="AK23" s="14">
        <f t="shared" si="16"/>
        <v>58.18181818181818</v>
      </c>
      <c r="AL23" s="14">
        <f t="shared" si="16"/>
        <v>44.44444444444444</v>
      </c>
      <c r="AM23" s="31">
        <f t="shared" si="16"/>
        <v>50.847457627118644</v>
      </c>
      <c r="AN23" s="27">
        <f t="shared" si="16"/>
        <v>54</v>
      </c>
      <c r="AO23" s="14">
        <f t="shared" si="16"/>
        <v>75</v>
      </c>
      <c r="AP23" s="31">
        <f t="shared" si="16"/>
        <v>58.064516129032256</v>
      </c>
      <c r="AQ23" s="27">
        <f t="shared" si="16"/>
        <v>36.29032258064516</v>
      </c>
      <c r="AR23" s="14">
        <f t="shared" si="16"/>
        <v>25.806451612903224</v>
      </c>
      <c r="AS23" s="31">
        <f t="shared" si="16"/>
        <v>31.797235023041473</v>
      </c>
      <c r="AT23" s="74">
        <f t="shared" si="16"/>
        <v>49.361129791526565</v>
      </c>
      <c r="AU23" s="75">
        <f t="shared" si="16"/>
        <v>40.93178036605657</v>
      </c>
      <c r="AV23" s="76">
        <f t="shared" si="16"/>
        <v>46.934865900383144</v>
      </c>
    </row>
    <row r="24" spans="1:48" ht="6" customHeight="1" thickBot="1">
      <c r="A24" s="105"/>
      <c r="B24" s="106"/>
      <c r="C24" s="82"/>
      <c r="D24" s="82"/>
      <c r="E24" s="82"/>
      <c r="F24" s="107"/>
      <c r="G24" s="84"/>
      <c r="H24" s="82"/>
      <c r="I24" s="107"/>
      <c r="J24" s="84"/>
      <c r="K24" s="82"/>
      <c r="L24" s="107"/>
      <c r="M24" s="84"/>
      <c r="N24" s="82"/>
      <c r="O24" s="107"/>
      <c r="P24" s="84"/>
      <c r="Q24" s="82"/>
      <c r="R24" s="107"/>
      <c r="S24" s="84"/>
      <c r="T24" s="82"/>
      <c r="U24" s="82"/>
      <c r="V24" s="107"/>
      <c r="W24" s="84"/>
      <c r="X24" s="82"/>
      <c r="Y24" s="107"/>
      <c r="Z24" s="84"/>
      <c r="AA24" s="82"/>
      <c r="AB24" s="82"/>
      <c r="AC24" s="107"/>
      <c r="AD24" s="84"/>
      <c r="AE24" s="82"/>
      <c r="AF24" s="107"/>
      <c r="AG24" s="84"/>
      <c r="AH24" s="82"/>
      <c r="AI24" s="107"/>
      <c r="AJ24" s="84"/>
      <c r="AK24" s="82"/>
      <c r="AL24" s="82"/>
      <c r="AM24" s="107"/>
      <c r="AN24" s="84"/>
      <c r="AO24" s="82"/>
      <c r="AP24" s="107"/>
      <c r="AQ24" s="84"/>
      <c r="AR24" s="82"/>
      <c r="AS24" s="107"/>
      <c r="AT24" s="86"/>
      <c r="AU24" s="87"/>
      <c r="AV24" s="87"/>
    </row>
    <row r="25" spans="1:48" ht="12" customHeight="1">
      <c r="A25" s="109" t="s">
        <v>35</v>
      </c>
      <c r="B25" s="110"/>
      <c r="C25" s="83"/>
      <c r="D25" s="121" t="s">
        <v>21</v>
      </c>
      <c r="E25" s="121" t="s">
        <v>22</v>
      </c>
      <c r="F25" s="122" t="s">
        <v>23</v>
      </c>
      <c r="G25" s="123" t="s">
        <v>21</v>
      </c>
      <c r="H25" s="121" t="s">
        <v>22</v>
      </c>
      <c r="I25" s="122" t="s">
        <v>23</v>
      </c>
      <c r="J25" s="123" t="s">
        <v>21</v>
      </c>
      <c r="K25" s="121" t="s">
        <v>22</v>
      </c>
      <c r="L25" s="122" t="s">
        <v>23</v>
      </c>
      <c r="M25" s="123" t="s">
        <v>21</v>
      </c>
      <c r="N25" s="121" t="s">
        <v>22</v>
      </c>
      <c r="O25" s="122" t="s">
        <v>23</v>
      </c>
      <c r="P25" s="123" t="s">
        <v>21</v>
      </c>
      <c r="Q25" s="121" t="s">
        <v>22</v>
      </c>
      <c r="R25" s="122" t="s">
        <v>23</v>
      </c>
      <c r="S25" s="85"/>
      <c r="T25" s="121" t="s">
        <v>21</v>
      </c>
      <c r="U25" s="121" t="s">
        <v>22</v>
      </c>
      <c r="V25" s="122" t="s">
        <v>23</v>
      </c>
      <c r="W25" s="123" t="s">
        <v>21</v>
      </c>
      <c r="X25" s="121" t="s">
        <v>22</v>
      </c>
      <c r="Y25" s="124" t="s">
        <v>23</v>
      </c>
      <c r="Z25" s="85"/>
      <c r="AA25" s="121" t="s">
        <v>21</v>
      </c>
      <c r="AB25" s="121" t="s">
        <v>22</v>
      </c>
      <c r="AC25" s="122" t="s">
        <v>23</v>
      </c>
      <c r="AD25" s="123" t="s">
        <v>21</v>
      </c>
      <c r="AE25" s="121" t="s">
        <v>22</v>
      </c>
      <c r="AF25" s="122" t="s">
        <v>23</v>
      </c>
      <c r="AG25" s="123" t="s">
        <v>21</v>
      </c>
      <c r="AH25" s="121" t="s">
        <v>22</v>
      </c>
      <c r="AI25" s="122" t="s">
        <v>23</v>
      </c>
      <c r="AJ25" s="85"/>
      <c r="AK25" s="121" t="s">
        <v>21</v>
      </c>
      <c r="AL25" s="121" t="s">
        <v>22</v>
      </c>
      <c r="AM25" s="122" t="s">
        <v>23</v>
      </c>
      <c r="AN25" s="123" t="s">
        <v>21</v>
      </c>
      <c r="AO25" s="121" t="s">
        <v>22</v>
      </c>
      <c r="AP25" s="122" t="s">
        <v>23</v>
      </c>
      <c r="AQ25" s="123" t="s">
        <v>21</v>
      </c>
      <c r="AR25" s="121" t="s">
        <v>22</v>
      </c>
      <c r="AS25" s="122" t="s">
        <v>23</v>
      </c>
      <c r="AT25" s="88" t="s">
        <v>21</v>
      </c>
      <c r="AU25" s="89" t="s">
        <v>22</v>
      </c>
      <c r="AV25" s="90" t="s">
        <v>23</v>
      </c>
    </row>
    <row r="26" spans="1:48" ht="12" customHeight="1">
      <c r="A26" s="111"/>
      <c r="B26" s="112" t="s">
        <v>20</v>
      </c>
      <c r="C26" s="56">
        <f>+L26+I26+R26+F26+O26</f>
        <v>332</v>
      </c>
      <c r="D26" s="115">
        <v>46</v>
      </c>
      <c r="E26" s="115">
        <v>24</v>
      </c>
      <c r="F26" s="116">
        <f>+D26+E26</f>
        <v>70</v>
      </c>
      <c r="G26" s="117">
        <v>63</v>
      </c>
      <c r="H26" s="115">
        <v>11</v>
      </c>
      <c r="I26" s="116">
        <f>+G26+H26</f>
        <v>74</v>
      </c>
      <c r="J26" s="117">
        <v>43</v>
      </c>
      <c r="K26" s="115">
        <v>14</v>
      </c>
      <c r="L26" s="116">
        <f>+J26+K26</f>
        <v>57</v>
      </c>
      <c r="M26" s="117">
        <v>30</v>
      </c>
      <c r="N26" s="115">
        <v>33</v>
      </c>
      <c r="O26" s="116">
        <f>+M26+N26</f>
        <v>63</v>
      </c>
      <c r="P26" s="117">
        <v>48</v>
      </c>
      <c r="Q26" s="115">
        <v>20</v>
      </c>
      <c r="R26" s="116">
        <f>+P26+Q26</f>
        <v>68</v>
      </c>
      <c r="S26" s="63">
        <f>+Y26+V26</f>
        <v>186</v>
      </c>
      <c r="T26" s="115">
        <v>82</v>
      </c>
      <c r="U26" s="115">
        <v>29</v>
      </c>
      <c r="V26" s="116">
        <f>+T26+U26</f>
        <v>111</v>
      </c>
      <c r="W26" s="117">
        <v>22</v>
      </c>
      <c r="X26" s="115">
        <v>53</v>
      </c>
      <c r="Y26" s="116">
        <f>SUM(W26:X26)</f>
        <v>75</v>
      </c>
      <c r="Z26" s="63">
        <f>+AI26+AF26+AC26</f>
        <v>130</v>
      </c>
      <c r="AA26" s="115">
        <v>22</v>
      </c>
      <c r="AB26" s="115">
        <v>10</v>
      </c>
      <c r="AC26" s="116">
        <f>+AA26+AB26</f>
        <v>32</v>
      </c>
      <c r="AD26" s="117">
        <v>31</v>
      </c>
      <c r="AE26" s="115">
        <v>9</v>
      </c>
      <c r="AF26" s="116">
        <f>+AD26+AE26</f>
        <v>40</v>
      </c>
      <c r="AG26" s="117">
        <v>54</v>
      </c>
      <c r="AH26" s="115">
        <v>4</v>
      </c>
      <c r="AI26" s="116">
        <f>+AG26+AH26</f>
        <v>58</v>
      </c>
      <c r="AJ26" s="63">
        <f>+AM26+AP26+AS26</f>
        <v>135</v>
      </c>
      <c r="AK26" s="115">
        <v>21</v>
      </c>
      <c r="AL26" s="115">
        <v>23</v>
      </c>
      <c r="AM26" s="116">
        <f>+AK26+AL26</f>
        <v>44</v>
      </c>
      <c r="AN26" s="117">
        <v>13</v>
      </c>
      <c r="AO26" s="115">
        <v>10</v>
      </c>
      <c r="AP26" s="116">
        <f>+AN26+AO26</f>
        <v>23</v>
      </c>
      <c r="AQ26" s="117">
        <v>31</v>
      </c>
      <c r="AR26" s="115">
        <v>37</v>
      </c>
      <c r="AS26" s="116">
        <f>+AQ26+AR26</f>
        <v>68</v>
      </c>
      <c r="AT26" s="71">
        <f aca="true" t="shared" si="18" ref="AT26:AU28">+W26+T26+AK26+AN26+AQ26+J26+G26+P26+D26+M26+AG26+AD26+AA26</f>
        <v>506</v>
      </c>
      <c r="AU26" s="72">
        <f t="shared" si="18"/>
        <v>277</v>
      </c>
      <c r="AV26" s="73">
        <f>+AT26+AU26</f>
        <v>783</v>
      </c>
    </row>
    <row r="27" spans="1:48" ht="12" customHeight="1">
      <c r="A27" s="111"/>
      <c r="B27" s="112" t="s">
        <v>17</v>
      </c>
      <c r="C27" s="56">
        <f>+L27+I27+R27+F27+O27</f>
        <v>1129</v>
      </c>
      <c r="D27" s="115">
        <v>197</v>
      </c>
      <c r="E27" s="115">
        <v>83</v>
      </c>
      <c r="F27" s="116">
        <f>+D27+E27</f>
        <v>280</v>
      </c>
      <c r="G27" s="117">
        <v>207</v>
      </c>
      <c r="H27" s="115">
        <v>43</v>
      </c>
      <c r="I27" s="116">
        <f>+G27+H27</f>
        <v>250</v>
      </c>
      <c r="J27" s="117">
        <v>122</v>
      </c>
      <c r="K27" s="115">
        <v>45</v>
      </c>
      <c r="L27" s="116">
        <f>+J27+K27</f>
        <v>167</v>
      </c>
      <c r="M27" s="117">
        <v>96</v>
      </c>
      <c r="N27" s="115">
        <v>105</v>
      </c>
      <c r="O27" s="116">
        <f>+M27+N27</f>
        <v>201</v>
      </c>
      <c r="P27" s="117">
        <v>179</v>
      </c>
      <c r="Q27" s="115">
        <v>52</v>
      </c>
      <c r="R27" s="116">
        <f>+P27+Q27</f>
        <v>231</v>
      </c>
      <c r="S27" s="63">
        <f>+Y27+V27</f>
        <v>629</v>
      </c>
      <c r="T27" s="115">
        <v>308</v>
      </c>
      <c r="U27" s="115">
        <v>70</v>
      </c>
      <c r="V27" s="116">
        <f>+T27+U27</f>
        <v>378</v>
      </c>
      <c r="W27" s="117">
        <v>97</v>
      </c>
      <c r="X27" s="115">
        <v>154</v>
      </c>
      <c r="Y27" s="116">
        <f>SUM(W27:X27)</f>
        <v>251</v>
      </c>
      <c r="Z27" s="63">
        <f>+AI27+AF27+AC27</f>
        <v>431</v>
      </c>
      <c r="AA27" s="115">
        <v>87</v>
      </c>
      <c r="AB27" s="115">
        <v>29</v>
      </c>
      <c r="AC27" s="116">
        <f>+AA27+AB27</f>
        <v>116</v>
      </c>
      <c r="AD27" s="117">
        <v>130</v>
      </c>
      <c r="AE27" s="115">
        <v>23</v>
      </c>
      <c r="AF27" s="116">
        <f>+AD27+AE27</f>
        <v>153</v>
      </c>
      <c r="AG27" s="117">
        <v>155</v>
      </c>
      <c r="AH27" s="115">
        <v>7</v>
      </c>
      <c r="AI27" s="116">
        <f>+AG27+AH27</f>
        <v>162</v>
      </c>
      <c r="AJ27" s="63">
        <f>+AM27+AP27+AS27</f>
        <v>503</v>
      </c>
      <c r="AK27" s="115">
        <v>75</v>
      </c>
      <c r="AL27" s="115">
        <v>76</v>
      </c>
      <c r="AM27" s="116">
        <f>+AK27+AL27</f>
        <v>151</v>
      </c>
      <c r="AN27" s="117">
        <v>51</v>
      </c>
      <c r="AO27" s="115">
        <v>25</v>
      </c>
      <c r="AP27" s="116">
        <f>+AN27+AO27</f>
        <v>76</v>
      </c>
      <c r="AQ27" s="117">
        <v>152</v>
      </c>
      <c r="AR27" s="115">
        <v>124</v>
      </c>
      <c r="AS27" s="116">
        <f>+AQ27+AR27</f>
        <v>276</v>
      </c>
      <c r="AT27" s="71">
        <f t="shared" si="18"/>
        <v>1856</v>
      </c>
      <c r="AU27" s="72">
        <f t="shared" si="18"/>
        <v>836</v>
      </c>
      <c r="AV27" s="73">
        <f>+AT27+AU27</f>
        <v>2692</v>
      </c>
    </row>
    <row r="28" spans="1:48" ht="12" customHeight="1">
      <c r="A28" s="111"/>
      <c r="B28" s="112" t="s">
        <v>18</v>
      </c>
      <c r="C28" s="56">
        <f>+L28+I28+R28+F28+O28</f>
        <v>380</v>
      </c>
      <c r="D28" s="115">
        <v>70</v>
      </c>
      <c r="E28" s="115">
        <v>26</v>
      </c>
      <c r="F28" s="116">
        <f>+D28+E28</f>
        <v>96</v>
      </c>
      <c r="G28" s="117">
        <v>80</v>
      </c>
      <c r="H28" s="115">
        <v>12</v>
      </c>
      <c r="I28" s="116">
        <f>+G28+H28</f>
        <v>92</v>
      </c>
      <c r="J28" s="117">
        <v>35</v>
      </c>
      <c r="K28" s="115">
        <v>13</v>
      </c>
      <c r="L28" s="116">
        <f>+J28+K28</f>
        <v>48</v>
      </c>
      <c r="M28" s="117">
        <v>37</v>
      </c>
      <c r="N28" s="115">
        <v>29</v>
      </c>
      <c r="O28" s="116">
        <f>+M28+N28</f>
        <v>66</v>
      </c>
      <c r="P28" s="117">
        <v>60</v>
      </c>
      <c r="Q28" s="115">
        <v>18</v>
      </c>
      <c r="R28" s="116">
        <f>+P28+Q28</f>
        <v>78</v>
      </c>
      <c r="S28" s="63">
        <f>+Y28+V28</f>
        <v>269</v>
      </c>
      <c r="T28" s="115">
        <v>150</v>
      </c>
      <c r="U28" s="115">
        <v>42</v>
      </c>
      <c r="V28" s="125">
        <f>+T28+U28</f>
        <v>192</v>
      </c>
      <c r="W28" s="117">
        <v>35</v>
      </c>
      <c r="X28" s="115">
        <v>42</v>
      </c>
      <c r="Y28" s="116">
        <f>SUM(W28:X28)</f>
        <v>77</v>
      </c>
      <c r="Z28" s="63">
        <f>+AI28+AF28+AC28</f>
        <v>129</v>
      </c>
      <c r="AA28" s="115">
        <v>28</v>
      </c>
      <c r="AB28" s="115">
        <v>5</v>
      </c>
      <c r="AC28" s="116">
        <f>+AA28+AB28</f>
        <v>33</v>
      </c>
      <c r="AD28" s="117">
        <v>44</v>
      </c>
      <c r="AE28" s="115">
        <v>4</v>
      </c>
      <c r="AF28" s="116">
        <f>+AD28+AE28</f>
        <v>48</v>
      </c>
      <c r="AG28" s="117">
        <v>46</v>
      </c>
      <c r="AH28" s="115">
        <v>2</v>
      </c>
      <c r="AI28" s="116">
        <f>+AG28+AH28</f>
        <v>48</v>
      </c>
      <c r="AJ28" s="63">
        <f>+AM28+AP28+AS28</f>
        <v>170</v>
      </c>
      <c r="AK28" s="115">
        <v>24</v>
      </c>
      <c r="AL28" s="115">
        <v>20</v>
      </c>
      <c r="AM28" s="116">
        <f>+AK28+AL28</f>
        <v>44</v>
      </c>
      <c r="AN28" s="117">
        <v>21</v>
      </c>
      <c r="AO28" s="115">
        <v>13</v>
      </c>
      <c r="AP28" s="116">
        <f>+AN28+AO28</f>
        <v>34</v>
      </c>
      <c r="AQ28" s="117">
        <v>57</v>
      </c>
      <c r="AR28" s="115">
        <v>35</v>
      </c>
      <c r="AS28" s="116">
        <f>+AQ28+AR28</f>
        <v>92</v>
      </c>
      <c r="AT28" s="71">
        <f t="shared" si="18"/>
        <v>687</v>
      </c>
      <c r="AU28" s="72">
        <f t="shared" si="18"/>
        <v>261</v>
      </c>
      <c r="AV28" s="73">
        <f>+AT28+AU28</f>
        <v>948</v>
      </c>
    </row>
    <row r="29" spans="1:48" ht="12" customHeight="1">
      <c r="A29" s="111"/>
      <c r="B29" s="112" t="s">
        <v>30</v>
      </c>
      <c r="C29" s="56">
        <f aca="true" t="shared" si="19" ref="C29:V29">SUM(C28*100)/C27</f>
        <v>33.65810451727192</v>
      </c>
      <c r="D29" s="115">
        <f t="shared" si="19"/>
        <v>35.53299492385787</v>
      </c>
      <c r="E29" s="115">
        <f t="shared" si="19"/>
        <v>31.325301204819276</v>
      </c>
      <c r="F29" s="116">
        <f t="shared" si="19"/>
        <v>34.285714285714285</v>
      </c>
      <c r="G29" s="117">
        <f t="shared" si="19"/>
        <v>38.64734299516908</v>
      </c>
      <c r="H29" s="115">
        <f t="shared" si="19"/>
        <v>27.906976744186046</v>
      </c>
      <c r="I29" s="116">
        <f t="shared" si="19"/>
        <v>36.8</v>
      </c>
      <c r="J29" s="117">
        <f t="shared" si="19"/>
        <v>28.688524590163933</v>
      </c>
      <c r="K29" s="115">
        <f t="shared" si="19"/>
        <v>28.88888888888889</v>
      </c>
      <c r="L29" s="116">
        <f t="shared" si="19"/>
        <v>28.74251497005988</v>
      </c>
      <c r="M29" s="117">
        <f t="shared" si="19"/>
        <v>38.541666666666664</v>
      </c>
      <c r="N29" s="115">
        <f t="shared" si="19"/>
        <v>27.61904761904762</v>
      </c>
      <c r="O29" s="116">
        <f t="shared" si="19"/>
        <v>32.83582089552239</v>
      </c>
      <c r="P29" s="117">
        <f t="shared" si="19"/>
        <v>33.5195530726257</v>
      </c>
      <c r="Q29" s="115">
        <f t="shared" si="19"/>
        <v>34.61538461538461</v>
      </c>
      <c r="R29" s="116">
        <f t="shared" si="19"/>
        <v>33.76623376623377</v>
      </c>
      <c r="S29" s="63">
        <f t="shared" si="19"/>
        <v>42.766295707472175</v>
      </c>
      <c r="T29" s="115">
        <f t="shared" si="19"/>
        <v>48.701298701298704</v>
      </c>
      <c r="U29" s="115">
        <f t="shared" si="19"/>
        <v>60</v>
      </c>
      <c r="V29" s="116">
        <f t="shared" si="19"/>
        <v>50.79365079365079</v>
      </c>
      <c r="W29" s="117">
        <f aca="true" t="shared" si="20" ref="W29:AV29">SUM(W28*100)/W27</f>
        <v>36.08247422680412</v>
      </c>
      <c r="X29" s="115">
        <f t="shared" si="20"/>
        <v>27.272727272727273</v>
      </c>
      <c r="Y29" s="116">
        <f t="shared" si="20"/>
        <v>30.677290836653388</v>
      </c>
      <c r="Z29" s="63">
        <f aca="true" t="shared" si="21" ref="Z29:AI29">SUM(Z28*100)/Z27</f>
        <v>29.930394431554525</v>
      </c>
      <c r="AA29" s="115">
        <f t="shared" si="21"/>
        <v>32.18390804597701</v>
      </c>
      <c r="AB29" s="115">
        <f t="shared" si="21"/>
        <v>17.24137931034483</v>
      </c>
      <c r="AC29" s="116">
        <f t="shared" si="21"/>
        <v>28.448275862068964</v>
      </c>
      <c r="AD29" s="117">
        <f t="shared" si="21"/>
        <v>33.84615384615385</v>
      </c>
      <c r="AE29" s="115">
        <f t="shared" si="21"/>
        <v>17.391304347826086</v>
      </c>
      <c r="AF29" s="116">
        <f t="shared" si="21"/>
        <v>31.372549019607842</v>
      </c>
      <c r="AG29" s="117">
        <f t="shared" si="21"/>
        <v>29.677419354838708</v>
      </c>
      <c r="AH29" s="115">
        <f t="shared" si="21"/>
        <v>28.571428571428573</v>
      </c>
      <c r="AI29" s="116">
        <f t="shared" si="21"/>
        <v>29.62962962962963</v>
      </c>
      <c r="AJ29" s="63">
        <f t="shared" si="20"/>
        <v>33.79721669980119</v>
      </c>
      <c r="AK29" s="115">
        <f t="shared" si="20"/>
        <v>32</v>
      </c>
      <c r="AL29" s="115">
        <f t="shared" si="20"/>
        <v>26.31578947368421</v>
      </c>
      <c r="AM29" s="116">
        <f t="shared" si="20"/>
        <v>29.13907284768212</v>
      </c>
      <c r="AN29" s="117">
        <f t="shared" si="20"/>
        <v>41.1764705882353</v>
      </c>
      <c r="AO29" s="115">
        <f t="shared" si="20"/>
        <v>52</v>
      </c>
      <c r="AP29" s="116">
        <f t="shared" si="20"/>
        <v>44.73684210526316</v>
      </c>
      <c r="AQ29" s="117">
        <f t="shared" si="20"/>
        <v>37.5</v>
      </c>
      <c r="AR29" s="115">
        <f t="shared" si="20"/>
        <v>28.225806451612904</v>
      </c>
      <c r="AS29" s="116">
        <f t="shared" si="20"/>
        <v>33.333333333333336</v>
      </c>
      <c r="AT29" s="71">
        <f t="shared" si="20"/>
        <v>37.015086206896555</v>
      </c>
      <c r="AU29" s="72">
        <f t="shared" si="20"/>
        <v>31.220095693779903</v>
      </c>
      <c r="AV29" s="73">
        <f t="shared" si="20"/>
        <v>35.21545319465082</v>
      </c>
    </row>
    <row r="30" spans="1:48" ht="12" customHeight="1">
      <c r="A30" s="111"/>
      <c r="B30" s="112" t="s">
        <v>19</v>
      </c>
      <c r="C30" s="56">
        <f aca="true" t="shared" si="22" ref="C30:V30">100-C29</f>
        <v>66.34189548272808</v>
      </c>
      <c r="D30" s="115">
        <f t="shared" si="22"/>
        <v>64.46700507614213</v>
      </c>
      <c r="E30" s="115">
        <f t="shared" si="22"/>
        <v>68.67469879518072</v>
      </c>
      <c r="F30" s="116">
        <f t="shared" si="22"/>
        <v>65.71428571428572</v>
      </c>
      <c r="G30" s="117">
        <f t="shared" si="22"/>
        <v>61.35265700483092</v>
      </c>
      <c r="H30" s="115">
        <f t="shared" si="22"/>
        <v>72.09302325581396</v>
      </c>
      <c r="I30" s="116">
        <f t="shared" si="22"/>
        <v>63.2</v>
      </c>
      <c r="J30" s="117">
        <f t="shared" si="22"/>
        <v>71.31147540983606</v>
      </c>
      <c r="K30" s="115">
        <f t="shared" si="22"/>
        <v>71.11111111111111</v>
      </c>
      <c r="L30" s="116">
        <f t="shared" si="22"/>
        <v>71.25748502994011</v>
      </c>
      <c r="M30" s="117">
        <f t="shared" si="22"/>
        <v>61.458333333333336</v>
      </c>
      <c r="N30" s="115">
        <f t="shared" si="22"/>
        <v>72.38095238095238</v>
      </c>
      <c r="O30" s="116">
        <f t="shared" si="22"/>
        <v>67.16417910447761</v>
      </c>
      <c r="P30" s="117">
        <f t="shared" si="22"/>
        <v>66.4804469273743</v>
      </c>
      <c r="Q30" s="115">
        <f t="shared" si="22"/>
        <v>65.38461538461539</v>
      </c>
      <c r="R30" s="116">
        <f t="shared" si="22"/>
        <v>66.23376623376623</v>
      </c>
      <c r="S30" s="63">
        <f t="shared" si="22"/>
        <v>57.233704292527825</v>
      </c>
      <c r="T30" s="115">
        <f t="shared" si="22"/>
        <v>51.298701298701296</v>
      </c>
      <c r="U30" s="115">
        <f t="shared" si="22"/>
        <v>40</v>
      </c>
      <c r="V30" s="116">
        <f t="shared" si="22"/>
        <v>49.20634920634921</v>
      </c>
      <c r="W30" s="117">
        <f aca="true" t="shared" si="23" ref="W30:AU30">100-W29</f>
        <v>63.91752577319588</v>
      </c>
      <c r="X30" s="115">
        <f t="shared" si="23"/>
        <v>72.72727272727272</v>
      </c>
      <c r="Y30" s="116">
        <f t="shared" si="23"/>
        <v>69.32270916334662</v>
      </c>
      <c r="Z30" s="63">
        <f aca="true" t="shared" si="24" ref="Z30:AI30">100-Z29</f>
        <v>70.06960556844547</v>
      </c>
      <c r="AA30" s="115">
        <f t="shared" si="24"/>
        <v>67.816091954023</v>
      </c>
      <c r="AB30" s="115">
        <f t="shared" si="24"/>
        <v>82.75862068965517</v>
      </c>
      <c r="AC30" s="116">
        <f t="shared" si="24"/>
        <v>71.55172413793103</v>
      </c>
      <c r="AD30" s="117">
        <f t="shared" si="24"/>
        <v>66.15384615384616</v>
      </c>
      <c r="AE30" s="115">
        <f t="shared" si="24"/>
        <v>82.6086956521739</v>
      </c>
      <c r="AF30" s="116">
        <f t="shared" si="24"/>
        <v>68.62745098039215</v>
      </c>
      <c r="AG30" s="117">
        <f t="shared" si="24"/>
        <v>70.3225806451613</v>
      </c>
      <c r="AH30" s="115">
        <f t="shared" si="24"/>
        <v>71.42857142857143</v>
      </c>
      <c r="AI30" s="116">
        <f t="shared" si="24"/>
        <v>70.37037037037037</v>
      </c>
      <c r="AJ30" s="63">
        <f t="shared" si="23"/>
        <v>66.2027833001988</v>
      </c>
      <c r="AK30" s="115">
        <f t="shared" si="23"/>
        <v>68</v>
      </c>
      <c r="AL30" s="115">
        <f t="shared" si="23"/>
        <v>73.6842105263158</v>
      </c>
      <c r="AM30" s="116">
        <f t="shared" si="23"/>
        <v>70.86092715231788</v>
      </c>
      <c r="AN30" s="117">
        <f t="shared" si="23"/>
        <v>58.8235294117647</v>
      </c>
      <c r="AO30" s="115">
        <f t="shared" si="23"/>
        <v>48</v>
      </c>
      <c r="AP30" s="116">
        <f t="shared" si="23"/>
        <v>55.26315789473684</v>
      </c>
      <c r="AQ30" s="117">
        <f t="shared" si="23"/>
        <v>62.5</v>
      </c>
      <c r="AR30" s="115">
        <f t="shared" si="23"/>
        <v>71.7741935483871</v>
      </c>
      <c r="AS30" s="116">
        <f t="shared" si="23"/>
        <v>66.66666666666666</v>
      </c>
      <c r="AT30" s="71">
        <f t="shared" si="23"/>
        <v>62.984913793103445</v>
      </c>
      <c r="AU30" s="72">
        <f t="shared" si="23"/>
        <v>68.77990430622009</v>
      </c>
      <c r="AV30" s="73">
        <f>100-AV29</f>
        <v>64.78454680534918</v>
      </c>
    </row>
    <row r="31" spans="1:48" ht="12" customHeight="1">
      <c r="A31" s="111"/>
      <c r="B31" s="112" t="s">
        <v>31</v>
      </c>
      <c r="C31" s="56">
        <f>+L31+I31+R31+F31+O31</f>
        <v>571</v>
      </c>
      <c r="D31" s="115">
        <v>106</v>
      </c>
      <c r="E31" s="115">
        <v>49</v>
      </c>
      <c r="F31" s="116">
        <f>+D31+E31</f>
        <v>155</v>
      </c>
      <c r="G31" s="117">
        <v>103</v>
      </c>
      <c r="H31" s="115">
        <v>21</v>
      </c>
      <c r="I31" s="116">
        <f>+G31+H31</f>
        <v>124</v>
      </c>
      <c r="J31" s="117">
        <v>53</v>
      </c>
      <c r="K31" s="115">
        <v>20</v>
      </c>
      <c r="L31" s="116">
        <f>+J31+K31</f>
        <v>73</v>
      </c>
      <c r="M31" s="117">
        <v>56</v>
      </c>
      <c r="N31" s="115">
        <v>61</v>
      </c>
      <c r="O31" s="116">
        <f>+N31+N31</f>
        <v>122</v>
      </c>
      <c r="P31" s="117">
        <v>76</v>
      </c>
      <c r="Q31" s="115">
        <v>21</v>
      </c>
      <c r="R31" s="116">
        <f>+P31+Q31</f>
        <v>97</v>
      </c>
      <c r="S31" s="63">
        <f>+Y31+V31</f>
        <v>310</v>
      </c>
      <c r="T31" s="115">
        <v>188</v>
      </c>
      <c r="U31" s="115">
        <v>42</v>
      </c>
      <c r="V31" s="125">
        <f>+T31+U31</f>
        <v>230</v>
      </c>
      <c r="W31" s="117">
        <v>35</v>
      </c>
      <c r="X31" s="115">
        <v>45</v>
      </c>
      <c r="Y31" s="116">
        <f>SUM(W31:X31)</f>
        <v>80</v>
      </c>
      <c r="Z31" s="63">
        <f>+AI31+AF31+AC31</f>
        <v>195</v>
      </c>
      <c r="AA31" s="115">
        <v>20</v>
      </c>
      <c r="AB31" s="115">
        <v>10</v>
      </c>
      <c r="AC31" s="116">
        <f>+AA31+AB31</f>
        <v>30</v>
      </c>
      <c r="AD31" s="117">
        <v>69</v>
      </c>
      <c r="AE31" s="115">
        <v>10</v>
      </c>
      <c r="AF31" s="116">
        <f>+AD31+AE31</f>
        <v>79</v>
      </c>
      <c r="AG31" s="117">
        <v>83</v>
      </c>
      <c r="AH31" s="115">
        <v>3</v>
      </c>
      <c r="AI31" s="116">
        <f>+AG31+AH31</f>
        <v>86</v>
      </c>
      <c r="AJ31" s="63">
        <f>+AM31+AP31+AS31</f>
        <v>233</v>
      </c>
      <c r="AK31" s="115">
        <v>37</v>
      </c>
      <c r="AL31" s="115">
        <v>42</v>
      </c>
      <c r="AM31" s="116">
        <f>+AK31+AL31</f>
        <v>79</v>
      </c>
      <c r="AN31" s="117">
        <v>30</v>
      </c>
      <c r="AO31" s="115">
        <v>14</v>
      </c>
      <c r="AP31" s="116">
        <f>+AN31+AO31</f>
        <v>44</v>
      </c>
      <c r="AQ31" s="117">
        <v>66</v>
      </c>
      <c r="AR31" s="115">
        <v>44</v>
      </c>
      <c r="AS31" s="116">
        <f>+AQ31+AR31</f>
        <v>110</v>
      </c>
      <c r="AT31" s="71">
        <f>+W31+T31+AK31+AN31+AQ31+J31+G31+P31+D31+M31+AG31+AD31+AA31</f>
        <v>922</v>
      </c>
      <c r="AU31" s="72">
        <f>+X31+U31+AL31+AO31+AR31+K31+H31+Q31+E31+N31+AH31+AE31+AB31</f>
        <v>382</v>
      </c>
      <c r="AV31" s="73">
        <f>+AT31+AU31</f>
        <v>1304</v>
      </c>
    </row>
    <row r="32" spans="1:48" ht="12" customHeight="1" thickBot="1">
      <c r="A32" s="113"/>
      <c r="B32" s="114" t="s">
        <v>32</v>
      </c>
      <c r="C32" s="57">
        <f aca="true" t="shared" si="25" ref="C32:V32">SUM(C31*100)/C27</f>
        <v>50.57573073516386</v>
      </c>
      <c r="D32" s="118">
        <f t="shared" si="25"/>
        <v>53.807106598984774</v>
      </c>
      <c r="E32" s="118">
        <f t="shared" si="25"/>
        <v>59.036144578313255</v>
      </c>
      <c r="F32" s="119">
        <f t="shared" si="25"/>
        <v>55.357142857142854</v>
      </c>
      <c r="G32" s="120">
        <f t="shared" si="25"/>
        <v>49.75845410628019</v>
      </c>
      <c r="H32" s="118">
        <f t="shared" si="25"/>
        <v>48.83720930232558</v>
      </c>
      <c r="I32" s="119">
        <f t="shared" si="25"/>
        <v>49.6</v>
      </c>
      <c r="J32" s="120">
        <f t="shared" si="25"/>
        <v>43.442622950819676</v>
      </c>
      <c r="K32" s="118">
        <f t="shared" si="25"/>
        <v>44.44444444444444</v>
      </c>
      <c r="L32" s="119">
        <f t="shared" si="25"/>
        <v>43.712574850299404</v>
      </c>
      <c r="M32" s="120">
        <f t="shared" si="25"/>
        <v>58.333333333333336</v>
      </c>
      <c r="N32" s="118">
        <f t="shared" si="25"/>
        <v>58.095238095238095</v>
      </c>
      <c r="O32" s="119">
        <f t="shared" si="25"/>
        <v>60.69651741293532</v>
      </c>
      <c r="P32" s="120">
        <f t="shared" si="25"/>
        <v>42.45810055865922</v>
      </c>
      <c r="Q32" s="118">
        <f t="shared" si="25"/>
        <v>40.38461538461539</v>
      </c>
      <c r="R32" s="119">
        <f t="shared" si="25"/>
        <v>41.99134199134199</v>
      </c>
      <c r="S32" s="64">
        <f t="shared" si="25"/>
        <v>49.2845786963434</v>
      </c>
      <c r="T32" s="118">
        <f t="shared" si="25"/>
        <v>61.03896103896104</v>
      </c>
      <c r="U32" s="118">
        <f t="shared" si="25"/>
        <v>60</v>
      </c>
      <c r="V32" s="119">
        <f t="shared" si="25"/>
        <v>60.84656084656085</v>
      </c>
      <c r="W32" s="120">
        <f aca="true" t="shared" si="26" ref="W32:AV32">SUM(W31*100)/W27</f>
        <v>36.08247422680412</v>
      </c>
      <c r="X32" s="118">
        <f t="shared" si="26"/>
        <v>29.22077922077922</v>
      </c>
      <c r="Y32" s="119">
        <f t="shared" si="26"/>
        <v>31.872509960159363</v>
      </c>
      <c r="Z32" s="64">
        <f aca="true" t="shared" si="27" ref="Z32:AI32">SUM(Z31*100)/Z27</f>
        <v>45.243619489559165</v>
      </c>
      <c r="AA32" s="118">
        <f t="shared" si="27"/>
        <v>22.988505747126435</v>
      </c>
      <c r="AB32" s="118">
        <f t="shared" si="27"/>
        <v>34.48275862068966</v>
      </c>
      <c r="AC32" s="119">
        <f t="shared" si="27"/>
        <v>25.862068965517242</v>
      </c>
      <c r="AD32" s="120">
        <f t="shared" si="27"/>
        <v>53.07692307692308</v>
      </c>
      <c r="AE32" s="118">
        <f t="shared" si="27"/>
        <v>43.47826086956522</v>
      </c>
      <c r="AF32" s="119">
        <f t="shared" si="27"/>
        <v>51.63398692810458</v>
      </c>
      <c r="AG32" s="120">
        <f t="shared" si="27"/>
        <v>53.54838709677419</v>
      </c>
      <c r="AH32" s="118">
        <f t="shared" si="27"/>
        <v>42.857142857142854</v>
      </c>
      <c r="AI32" s="119">
        <f t="shared" si="27"/>
        <v>53.08641975308642</v>
      </c>
      <c r="AJ32" s="64">
        <f t="shared" si="26"/>
        <v>46.3220675944334</v>
      </c>
      <c r="AK32" s="118">
        <f t="shared" si="26"/>
        <v>49.333333333333336</v>
      </c>
      <c r="AL32" s="118">
        <f t="shared" si="26"/>
        <v>55.26315789473684</v>
      </c>
      <c r="AM32" s="119">
        <f t="shared" si="26"/>
        <v>52.317880794701985</v>
      </c>
      <c r="AN32" s="120">
        <f t="shared" si="26"/>
        <v>58.8235294117647</v>
      </c>
      <c r="AO32" s="118">
        <f t="shared" si="26"/>
        <v>56</v>
      </c>
      <c r="AP32" s="119">
        <f t="shared" si="26"/>
        <v>57.89473684210526</v>
      </c>
      <c r="AQ32" s="120">
        <f t="shared" si="26"/>
        <v>43.421052631578945</v>
      </c>
      <c r="AR32" s="118">
        <f t="shared" si="26"/>
        <v>35.483870967741936</v>
      </c>
      <c r="AS32" s="119">
        <f t="shared" si="26"/>
        <v>39.85507246376812</v>
      </c>
      <c r="AT32" s="74">
        <f t="shared" si="26"/>
        <v>49.67672413793103</v>
      </c>
      <c r="AU32" s="75">
        <f t="shared" si="26"/>
        <v>45.69377990430622</v>
      </c>
      <c r="AV32" s="76">
        <f t="shared" si="26"/>
        <v>48.439821693907874</v>
      </c>
    </row>
    <row r="33" spans="1:48" ht="6" customHeight="1" thickBot="1">
      <c r="A33" s="105"/>
      <c r="B33" s="106"/>
      <c r="C33" s="82"/>
      <c r="D33" s="82"/>
      <c r="E33" s="82"/>
      <c r="F33" s="107"/>
      <c r="G33" s="84"/>
      <c r="H33" s="82"/>
      <c r="I33" s="107"/>
      <c r="J33" s="84"/>
      <c r="K33" s="82"/>
      <c r="L33" s="107"/>
      <c r="M33" s="84"/>
      <c r="N33" s="82"/>
      <c r="O33" s="107"/>
      <c r="P33" s="84"/>
      <c r="Q33" s="82"/>
      <c r="R33" s="107"/>
      <c r="S33" s="84"/>
      <c r="T33" s="82"/>
      <c r="U33" s="82"/>
      <c r="V33" s="107"/>
      <c r="W33" s="84"/>
      <c r="X33" s="82"/>
      <c r="Y33" s="107"/>
      <c r="Z33" s="84"/>
      <c r="AA33" s="82"/>
      <c r="AB33" s="82"/>
      <c r="AC33" s="107"/>
      <c r="AD33" s="84"/>
      <c r="AE33" s="82"/>
      <c r="AF33" s="107"/>
      <c r="AG33" s="84"/>
      <c r="AH33" s="82"/>
      <c r="AI33" s="107"/>
      <c r="AJ33" s="84"/>
      <c r="AK33" s="82"/>
      <c r="AL33" s="82"/>
      <c r="AM33" s="107"/>
      <c r="AN33" s="84"/>
      <c r="AO33" s="82"/>
      <c r="AP33" s="107"/>
      <c r="AQ33" s="84"/>
      <c r="AR33" s="82"/>
      <c r="AS33" s="107"/>
      <c r="AT33" s="86"/>
      <c r="AU33" s="87"/>
      <c r="AV33" s="87"/>
    </row>
    <row r="34" spans="1:48" ht="12" customHeight="1">
      <c r="A34" s="46" t="s">
        <v>45</v>
      </c>
      <c r="B34" s="11"/>
      <c r="C34" s="83" t="s">
        <v>46</v>
      </c>
      <c r="D34" s="12" t="s">
        <v>21</v>
      </c>
      <c r="E34" s="12" t="s">
        <v>22</v>
      </c>
      <c r="F34" s="32" t="s">
        <v>23</v>
      </c>
      <c r="G34" s="28" t="s">
        <v>21</v>
      </c>
      <c r="H34" s="12" t="s">
        <v>22</v>
      </c>
      <c r="I34" s="32" t="s">
        <v>23</v>
      </c>
      <c r="J34" s="28" t="s">
        <v>21</v>
      </c>
      <c r="K34" s="12" t="s">
        <v>22</v>
      </c>
      <c r="L34" s="32" t="s">
        <v>23</v>
      </c>
      <c r="M34" s="28" t="s">
        <v>21</v>
      </c>
      <c r="N34" s="12" t="s">
        <v>22</v>
      </c>
      <c r="O34" s="32" t="s">
        <v>23</v>
      </c>
      <c r="P34" s="28" t="s">
        <v>21</v>
      </c>
      <c r="Q34" s="12" t="s">
        <v>22</v>
      </c>
      <c r="R34" s="32" t="s">
        <v>23</v>
      </c>
      <c r="S34" s="85" t="s">
        <v>46</v>
      </c>
      <c r="T34" s="12" t="s">
        <v>21</v>
      </c>
      <c r="U34" s="12" t="s">
        <v>22</v>
      </c>
      <c r="V34" s="32" t="s">
        <v>23</v>
      </c>
      <c r="W34" s="28" t="s">
        <v>21</v>
      </c>
      <c r="X34" s="12" t="s">
        <v>22</v>
      </c>
      <c r="Y34" s="33" t="s">
        <v>23</v>
      </c>
      <c r="Z34" s="85" t="s">
        <v>46</v>
      </c>
      <c r="AA34" s="12" t="s">
        <v>21</v>
      </c>
      <c r="AB34" s="12" t="s">
        <v>22</v>
      </c>
      <c r="AC34" s="32" t="s">
        <v>23</v>
      </c>
      <c r="AD34" s="28" t="s">
        <v>21</v>
      </c>
      <c r="AE34" s="12" t="s">
        <v>22</v>
      </c>
      <c r="AF34" s="32" t="s">
        <v>23</v>
      </c>
      <c r="AG34" s="28" t="s">
        <v>21</v>
      </c>
      <c r="AH34" s="12" t="s">
        <v>22</v>
      </c>
      <c r="AI34" s="32" t="s">
        <v>23</v>
      </c>
      <c r="AJ34" s="85" t="s">
        <v>46</v>
      </c>
      <c r="AK34" s="12" t="s">
        <v>21</v>
      </c>
      <c r="AL34" s="12" t="s">
        <v>22</v>
      </c>
      <c r="AM34" s="32" t="s">
        <v>23</v>
      </c>
      <c r="AN34" s="28" t="s">
        <v>21</v>
      </c>
      <c r="AO34" s="12" t="s">
        <v>22</v>
      </c>
      <c r="AP34" s="32" t="s">
        <v>23</v>
      </c>
      <c r="AQ34" s="28" t="s">
        <v>21</v>
      </c>
      <c r="AR34" s="12" t="s">
        <v>22</v>
      </c>
      <c r="AS34" s="32" t="s">
        <v>23</v>
      </c>
      <c r="AT34" s="39" t="s">
        <v>21</v>
      </c>
      <c r="AU34" s="22" t="s">
        <v>22</v>
      </c>
      <c r="AV34" s="23" t="s">
        <v>23</v>
      </c>
    </row>
    <row r="35" spans="1:48" ht="12" customHeight="1">
      <c r="A35" s="47"/>
      <c r="B35" s="9" t="s">
        <v>20</v>
      </c>
      <c r="C35" s="49" t="s">
        <v>48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1"/>
    </row>
    <row r="36" spans="1:48" ht="12" customHeight="1">
      <c r="A36" s="47"/>
      <c r="B36" s="9" t="s">
        <v>17</v>
      </c>
      <c r="C36" s="56">
        <f>+L36+I36+R36+F36+O36</f>
        <v>968</v>
      </c>
      <c r="D36" s="5">
        <v>167</v>
      </c>
      <c r="E36" s="5">
        <v>72</v>
      </c>
      <c r="F36" s="30">
        <f>+D36+E36</f>
        <v>239</v>
      </c>
      <c r="G36" s="26">
        <v>181</v>
      </c>
      <c r="H36" s="5">
        <v>35</v>
      </c>
      <c r="I36" s="30">
        <f>+G36+H36</f>
        <v>216</v>
      </c>
      <c r="J36" s="26">
        <v>97</v>
      </c>
      <c r="K36" s="5">
        <v>38</v>
      </c>
      <c r="L36" s="30">
        <f>+J36+K36</f>
        <v>135</v>
      </c>
      <c r="M36" s="26">
        <v>87</v>
      </c>
      <c r="N36" s="5">
        <v>103</v>
      </c>
      <c r="O36" s="30">
        <f>+M36+N36</f>
        <v>190</v>
      </c>
      <c r="P36" s="26">
        <v>143</v>
      </c>
      <c r="Q36" s="5">
        <v>45</v>
      </c>
      <c r="R36" s="30">
        <f>+P36+Q36</f>
        <v>188</v>
      </c>
      <c r="S36" s="63">
        <f>+Y36+V36</f>
        <v>510</v>
      </c>
      <c r="T36" s="5">
        <v>246</v>
      </c>
      <c r="U36" s="5">
        <v>60</v>
      </c>
      <c r="V36" s="30">
        <f>+T36+U36</f>
        <v>306</v>
      </c>
      <c r="W36" s="26">
        <v>78</v>
      </c>
      <c r="X36" s="5">
        <v>126</v>
      </c>
      <c r="Y36" s="30">
        <f>SUM(W36:X36)</f>
        <v>204</v>
      </c>
      <c r="Z36" s="63">
        <f>+AI36+AF36+AC36</f>
        <v>364</v>
      </c>
      <c r="AA36" s="5">
        <v>77</v>
      </c>
      <c r="AB36" s="5">
        <v>26</v>
      </c>
      <c r="AC36" s="30">
        <f>+AA36+AB36</f>
        <v>103</v>
      </c>
      <c r="AD36" s="26">
        <v>109</v>
      </c>
      <c r="AE36" s="5">
        <v>20</v>
      </c>
      <c r="AF36" s="30">
        <f>+AD36+AE36</f>
        <v>129</v>
      </c>
      <c r="AG36" s="26">
        <v>127</v>
      </c>
      <c r="AH36" s="5">
        <v>5</v>
      </c>
      <c r="AI36" s="30">
        <f>+AG36+AH36</f>
        <v>132</v>
      </c>
      <c r="AJ36" s="63">
        <f>+AM36+AP36+AS36</f>
        <v>391</v>
      </c>
      <c r="AK36" s="5">
        <v>59</v>
      </c>
      <c r="AL36" s="5">
        <v>60</v>
      </c>
      <c r="AM36" s="30">
        <f>+AK36+AL36</f>
        <v>119</v>
      </c>
      <c r="AN36" s="26">
        <v>37</v>
      </c>
      <c r="AO36" s="5">
        <v>18</v>
      </c>
      <c r="AP36" s="30">
        <f>+AN36+AO36</f>
        <v>55</v>
      </c>
      <c r="AQ36" s="26">
        <v>117</v>
      </c>
      <c r="AR36" s="5">
        <v>100</v>
      </c>
      <c r="AS36" s="30">
        <f>+AQ36+AR36</f>
        <v>217</v>
      </c>
      <c r="AT36" s="71">
        <f>+W36+T36+AK36+AN36+AQ36+J36+G36+P36+D36+M36+AG36+AD36+AA36</f>
        <v>1525</v>
      </c>
      <c r="AU36" s="72">
        <f>+X36+U36+AL36+AO36+AR36+K36+H36+Q36+E36+N36+AH36+AE36+AB36</f>
        <v>708</v>
      </c>
      <c r="AV36" s="73">
        <f>+AT36+AU36</f>
        <v>2233</v>
      </c>
    </row>
    <row r="37" spans="1:48" ht="12" customHeight="1">
      <c r="A37" s="47"/>
      <c r="B37" s="9" t="s">
        <v>18</v>
      </c>
      <c r="C37" s="56">
        <f>+L37+I37+R37+F37+O37</f>
        <v>381</v>
      </c>
      <c r="D37" s="5">
        <v>70</v>
      </c>
      <c r="E37" s="5">
        <v>26</v>
      </c>
      <c r="F37" s="30">
        <f>+D37+E37</f>
        <v>96</v>
      </c>
      <c r="G37" s="26">
        <v>80</v>
      </c>
      <c r="H37" s="5">
        <v>12</v>
      </c>
      <c r="I37" s="30">
        <f>+G37+H37</f>
        <v>92</v>
      </c>
      <c r="J37" s="26">
        <v>35</v>
      </c>
      <c r="K37" s="5">
        <v>13</v>
      </c>
      <c r="L37" s="30">
        <f>+J37+K37</f>
        <v>48</v>
      </c>
      <c r="M37" s="26">
        <v>38</v>
      </c>
      <c r="N37" s="5">
        <v>29</v>
      </c>
      <c r="O37" s="30">
        <f>+M37+N37</f>
        <v>67</v>
      </c>
      <c r="P37" s="26">
        <v>60</v>
      </c>
      <c r="Q37" s="5">
        <v>18</v>
      </c>
      <c r="R37" s="30">
        <f>+P37+Q37</f>
        <v>78</v>
      </c>
      <c r="S37" s="63">
        <f>+Y37+V37</f>
        <v>284</v>
      </c>
      <c r="T37" s="5">
        <v>150</v>
      </c>
      <c r="U37" s="5">
        <v>42</v>
      </c>
      <c r="V37" s="35">
        <f>+T37+U37</f>
        <v>192</v>
      </c>
      <c r="W37" s="26">
        <v>57</v>
      </c>
      <c r="X37" s="5">
        <v>35</v>
      </c>
      <c r="Y37" s="30">
        <f>SUM(W37:X37)</f>
        <v>92</v>
      </c>
      <c r="Z37" s="63">
        <f>+AI37+AF37+AC37</f>
        <v>129</v>
      </c>
      <c r="AA37" s="5">
        <v>28</v>
      </c>
      <c r="AB37" s="5">
        <v>5</v>
      </c>
      <c r="AC37" s="30">
        <f>+AA37+AB37</f>
        <v>33</v>
      </c>
      <c r="AD37" s="26">
        <v>44</v>
      </c>
      <c r="AE37" s="5">
        <v>4</v>
      </c>
      <c r="AF37" s="30">
        <f>+AD37+AE37</f>
        <v>48</v>
      </c>
      <c r="AG37" s="26">
        <v>46</v>
      </c>
      <c r="AH37" s="5">
        <v>2</v>
      </c>
      <c r="AI37" s="30">
        <f>+AG37+AH37</f>
        <v>48</v>
      </c>
      <c r="AJ37" s="63">
        <f>+AM37+AP37+AS37</f>
        <v>170</v>
      </c>
      <c r="AK37" s="5">
        <v>24</v>
      </c>
      <c r="AL37" s="5">
        <v>20</v>
      </c>
      <c r="AM37" s="30">
        <f>+AK37+AL37</f>
        <v>44</v>
      </c>
      <c r="AN37" s="26">
        <v>21</v>
      </c>
      <c r="AO37" s="5">
        <v>13</v>
      </c>
      <c r="AP37" s="30">
        <f>+AN37+AO37</f>
        <v>34</v>
      </c>
      <c r="AQ37" s="26">
        <v>57</v>
      </c>
      <c r="AR37" s="5">
        <v>35</v>
      </c>
      <c r="AS37" s="30">
        <f>+AQ37+AR37</f>
        <v>92</v>
      </c>
      <c r="AT37" s="71">
        <f>+W37+T37+AK37+AN37+AQ37+J37+G37+P37+D37+M37+AG37+AD37+AA37</f>
        <v>710</v>
      </c>
      <c r="AU37" s="72">
        <f>+X37+U37+AL37+AO37+AR37+K37+H37+Q37+E37+N37+AH37+AE37+AB37</f>
        <v>254</v>
      </c>
      <c r="AV37" s="73">
        <f>+AT37+AU37</f>
        <v>964</v>
      </c>
    </row>
    <row r="38" spans="1:48" ht="12" customHeight="1">
      <c r="A38" s="47"/>
      <c r="B38" s="9" t="s">
        <v>30</v>
      </c>
      <c r="C38" s="56">
        <f aca="true" t="shared" si="28" ref="C38:V38">SUM(C37*100)/C36</f>
        <v>39.35950413223141</v>
      </c>
      <c r="D38" s="5">
        <f t="shared" si="28"/>
        <v>41.91616766467066</v>
      </c>
      <c r="E38" s="5">
        <f t="shared" si="28"/>
        <v>36.111111111111114</v>
      </c>
      <c r="F38" s="30">
        <f t="shared" si="28"/>
        <v>40.1673640167364</v>
      </c>
      <c r="G38" s="26">
        <f t="shared" si="28"/>
        <v>44.19889502762431</v>
      </c>
      <c r="H38" s="5">
        <f t="shared" si="28"/>
        <v>34.285714285714285</v>
      </c>
      <c r="I38" s="30">
        <f t="shared" si="28"/>
        <v>42.592592592592595</v>
      </c>
      <c r="J38" s="26">
        <f t="shared" si="28"/>
        <v>36.08247422680412</v>
      </c>
      <c r="K38" s="5">
        <f t="shared" si="28"/>
        <v>34.21052631578947</v>
      </c>
      <c r="L38" s="30">
        <f t="shared" si="28"/>
        <v>35.55555555555556</v>
      </c>
      <c r="M38" s="26">
        <f t="shared" si="28"/>
        <v>43.67816091954023</v>
      </c>
      <c r="N38" s="5">
        <f t="shared" si="28"/>
        <v>28.155339805825243</v>
      </c>
      <c r="O38" s="30">
        <f t="shared" si="28"/>
        <v>35.26315789473684</v>
      </c>
      <c r="P38" s="26">
        <f t="shared" si="28"/>
        <v>41.95804195804196</v>
      </c>
      <c r="Q38" s="5">
        <f t="shared" si="28"/>
        <v>40</v>
      </c>
      <c r="R38" s="30">
        <f t="shared" si="28"/>
        <v>41.48936170212766</v>
      </c>
      <c r="S38" s="63">
        <f t="shared" si="28"/>
        <v>55.68627450980392</v>
      </c>
      <c r="T38" s="5">
        <f t="shared" si="28"/>
        <v>60.97560975609756</v>
      </c>
      <c r="U38" s="5">
        <f t="shared" si="28"/>
        <v>70</v>
      </c>
      <c r="V38" s="30">
        <f t="shared" si="28"/>
        <v>62.745098039215684</v>
      </c>
      <c r="W38" s="26">
        <f aca="true" t="shared" si="29" ref="W38:AV38">SUM(W37*100)/W36</f>
        <v>73.07692307692308</v>
      </c>
      <c r="X38" s="5">
        <f t="shared" si="29"/>
        <v>27.77777777777778</v>
      </c>
      <c r="Y38" s="30">
        <f t="shared" si="29"/>
        <v>45.09803921568628</v>
      </c>
      <c r="Z38" s="63">
        <f aca="true" t="shared" si="30" ref="Z38:AI38">SUM(Z37*100)/Z36</f>
        <v>35.43956043956044</v>
      </c>
      <c r="AA38" s="5">
        <f t="shared" si="30"/>
        <v>36.36363636363637</v>
      </c>
      <c r="AB38" s="5">
        <f t="shared" si="30"/>
        <v>19.23076923076923</v>
      </c>
      <c r="AC38" s="30">
        <f t="shared" si="30"/>
        <v>32.03883495145631</v>
      </c>
      <c r="AD38" s="26">
        <f t="shared" si="30"/>
        <v>40.36697247706422</v>
      </c>
      <c r="AE38" s="5">
        <f t="shared" si="30"/>
        <v>20</v>
      </c>
      <c r="AF38" s="30">
        <f t="shared" si="30"/>
        <v>37.2093023255814</v>
      </c>
      <c r="AG38" s="26">
        <f t="shared" si="30"/>
        <v>36.22047244094488</v>
      </c>
      <c r="AH38" s="5">
        <f t="shared" si="30"/>
        <v>40</v>
      </c>
      <c r="AI38" s="30">
        <f t="shared" si="30"/>
        <v>36.36363636363637</v>
      </c>
      <c r="AJ38" s="63">
        <f t="shared" si="29"/>
        <v>43.47826086956522</v>
      </c>
      <c r="AK38" s="5">
        <f t="shared" si="29"/>
        <v>40.67796610169491</v>
      </c>
      <c r="AL38" s="5">
        <f t="shared" si="29"/>
        <v>33.333333333333336</v>
      </c>
      <c r="AM38" s="30">
        <f t="shared" si="29"/>
        <v>36.97478991596638</v>
      </c>
      <c r="AN38" s="26">
        <f t="shared" si="29"/>
        <v>56.75675675675676</v>
      </c>
      <c r="AO38" s="5">
        <f t="shared" si="29"/>
        <v>72.22222222222223</v>
      </c>
      <c r="AP38" s="30">
        <f t="shared" si="29"/>
        <v>61.81818181818182</v>
      </c>
      <c r="AQ38" s="26">
        <f t="shared" si="29"/>
        <v>48.717948717948715</v>
      </c>
      <c r="AR38" s="5">
        <f t="shared" si="29"/>
        <v>35</v>
      </c>
      <c r="AS38" s="30">
        <f t="shared" si="29"/>
        <v>42.3963133640553</v>
      </c>
      <c r="AT38" s="71">
        <f t="shared" si="29"/>
        <v>46.557377049180324</v>
      </c>
      <c r="AU38" s="72">
        <f t="shared" si="29"/>
        <v>35.87570621468927</v>
      </c>
      <c r="AV38" s="73">
        <f t="shared" si="29"/>
        <v>43.17062248096731</v>
      </c>
    </row>
    <row r="39" spans="1:48" ht="12" customHeight="1">
      <c r="A39" s="47"/>
      <c r="B39" s="9" t="s">
        <v>19</v>
      </c>
      <c r="C39" s="56">
        <f aca="true" t="shared" si="31" ref="C39:V39">100-C38</f>
        <v>60.64049586776859</v>
      </c>
      <c r="D39" s="5">
        <f t="shared" si="31"/>
        <v>58.08383233532934</v>
      </c>
      <c r="E39" s="5">
        <f t="shared" si="31"/>
        <v>63.888888888888886</v>
      </c>
      <c r="F39" s="30">
        <f t="shared" si="31"/>
        <v>59.8326359832636</v>
      </c>
      <c r="G39" s="26">
        <f t="shared" si="31"/>
        <v>55.80110497237569</v>
      </c>
      <c r="H39" s="5">
        <f t="shared" si="31"/>
        <v>65.71428571428572</v>
      </c>
      <c r="I39" s="30">
        <f t="shared" si="31"/>
        <v>57.407407407407405</v>
      </c>
      <c r="J39" s="26">
        <f t="shared" si="31"/>
        <v>63.91752577319588</v>
      </c>
      <c r="K39" s="5">
        <f t="shared" si="31"/>
        <v>65.78947368421052</v>
      </c>
      <c r="L39" s="30">
        <f t="shared" si="31"/>
        <v>64.44444444444444</v>
      </c>
      <c r="M39" s="26">
        <f t="shared" si="31"/>
        <v>56.32183908045977</v>
      </c>
      <c r="N39" s="5">
        <f t="shared" si="31"/>
        <v>71.84466019417476</v>
      </c>
      <c r="O39" s="30">
        <f t="shared" si="31"/>
        <v>64.73684210526315</v>
      </c>
      <c r="P39" s="26">
        <f t="shared" si="31"/>
        <v>58.04195804195804</v>
      </c>
      <c r="Q39" s="5">
        <f t="shared" si="31"/>
        <v>60</v>
      </c>
      <c r="R39" s="30">
        <f t="shared" si="31"/>
        <v>58.51063829787234</v>
      </c>
      <c r="S39" s="63">
        <f t="shared" si="31"/>
        <v>44.31372549019608</v>
      </c>
      <c r="T39" s="5">
        <f t="shared" si="31"/>
        <v>39.02439024390244</v>
      </c>
      <c r="U39" s="5">
        <f t="shared" si="31"/>
        <v>30</v>
      </c>
      <c r="V39" s="30">
        <f t="shared" si="31"/>
        <v>37.254901960784316</v>
      </c>
      <c r="W39" s="26">
        <f aca="true" t="shared" si="32" ref="W39:AU39">100-W38</f>
        <v>26.92307692307692</v>
      </c>
      <c r="X39" s="5">
        <f t="shared" si="32"/>
        <v>72.22222222222223</v>
      </c>
      <c r="Y39" s="30">
        <f t="shared" si="32"/>
        <v>54.90196078431372</v>
      </c>
      <c r="Z39" s="63">
        <f aca="true" t="shared" si="33" ref="Z39:AI39">100-Z38</f>
        <v>64.56043956043956</v>
      </c>
      <c r="AA39" s="5">
        <f t="shared" si="33"/>
        <v>63.63636363636363</v>
      </c>
      <c r="AB39" s="5">
        <f t="shared" si="33"/>
        <v>80.76923076923077</v>
      </c>
      <c r="AC39" s="30">
        <f t="shared" si="33"/>
        <v>67.96116504854369</v>
      </c>
      <c r="AD39" s="26">
        <f t="shared" si="33"/>
        <v>59.63302752293578</v>
      </c>
      <c r="AE39" s="5">
        <f t="shared" si="33"/>
        <v>80</v>
      </c>
      <c r="AF39" s="30">
        <f t="shared" si="33"/>
        <v>62.7906976744186</v>
      </c>
      <c r="AG39" s="26">
        <f t="shared" si="33"/>
        <v>63.77952755905512</v>
      </c>
      <c r="AH39" s="5">
        <f t="shared" si="33"/>
        <v>60</v>
      </c>
      <c r="AI39" s="30">
        <f t="shared" si="33"/>
        <v>63.63636363636363</v>
      </c>
      <c r="AJ39" s="63">
        <f t="shared" si="32"/>
        <v>56.52173913043478</v>
      </c>
      <c r="AK39" s="5">
        <f t="shared" si="32"/>
        <v>59.32203389830509</v>
      </c>
      <c r="AL39" s="5">
        <f t="shared" si="32"/>
        <v>66.66666666666666</v>
      </c>
      <c r="AM39" s="30">
        <f t="shared" si="32"/>
        <v>63.02521008403362</v>
      </c>
      <c r="AN39" s="26">
        <f t="shared" si="32"/>
        <v>43.24324324324324</v>
      </c>
      <c r="AO39" s="5">
        <f t="shared" si="32"/>
        <v>27.77777777777777</v>
      </c>
      <c r="AP39" s="30">
        <f t="shared" si="32"/>
        <v>38.18181818181818</v>
      </c>
      <c r="AQ39" s="26">
        <f t="shared" si="32"/>
        <v>51.282051282051285</v>
      </c>
      <c r="AR39" s="5">
        <f t="shared" si="32"/>
        <v>65</v>
      </c>
      <c r="AS39" s="30">
        <f t="shared" si="32"/>
        <v>57.6036866359447</v>
      </c>
      <c r="AT39" s="71">
        <f t="shared" si="32"/>
        <v>53.442622950819676</v>
      </c>
      <c r="AU39" s="72">
        <f t="shared" si="32"/>
        <v>64.12429378531073</v>
      </c>
      <c r="AV39" s="73">
        <f>100-AV38</f>
        <v>56.82937751903269</v>
      </c>
    </row>
    <row r="40" spans="1:48" ht="12" customHeight="1">
      <c r="A40" s="47"/>
      <c r="B40" s="9" t="s">
        <v>31</v>
      </c>
      <c r="C40" s="56">
        <f>+L40+I40+R40+F40+O40</f>
        <v>482</v>
      </c>
      <c r="D40" s="5">
        <v>86</v>
      </c>
      <c r="E40" s="5">
        <v>41</v>
      </c>
      <c r="F40" s="30">
        <f>+D40+E40</f>
        <v>127</v>
      </c>
      <c r="G40" s="26">
        <v>76</v>
      </c>
      <c r="H40" s="5">
        <v>20</v>
      </c>
      <c r="I40" s="30">
        <f>+G40+H40</f>
        <v>96</v>
      </c>
      <c r="J40" s="26">
        <v>54</v>
      </c>
      <c r="K40" s="5">
        <v>15</v>
      </c>
      <c r="L40" s="30">
        <f>+J40+K40</f>
        <v>69</v>
      </c>
      <c r="M40" s="26">
        <v>38</v>
      </c>
      <c r="N40" s="5">
        <v>48</v>
      </c>
      <c r="O40" s="30">
        <f>+N40+N40</f>
        <v>96</v>
      </c>
      <c r="P40" s="26">
        <v>75</v>
      </c>
      <c r="Q40" s="5">
        <v>19</v>
      </c>
      <c r="R40" s="30">
        <f>+P40+Q40</f>
        <v>94</v>
      </c>
      <c r="S40" s="63">
        <f>+Y40+V40</f>
        <v>282</v>
      </c>
      <c r="T40" s="5">
        <v>164</v>
      </c>
      <c r="U40" s="5">
        <v>46</v>
      </c>
      <c r="V40" s="35">
        <f>+T40+U40</f>
        <v>210</v>
      </c>
      <c r="W40" s="26">
        <v>36</v>
      </c>
      <c r="X40" s="5">
        <v>36</v>
      </c>
      <c r="Y40" s="30">
        <f>SUM(W40:X40)</f>
        <v>72</v>
      </c>
      <c r="Z40" s="63">
        <f>+AI40+AF40+AC40</f>
        <v>172</v>
      </c>
      <c r="AA40" s="5">
        <v>37</v>
      </c>
      <c r="AB40" s="5">
        <v>17</v>
      </c>
      <c r="AC40" s="30">
        <f>+AA40+AB40</f>
        <v>54</v>
      </c>
      <c r="AD40" s="26">
        <v>59</v>
      </c>
      <c r="AE40" s="5">
        <v>4</v>
      </c>
      <c r="AF40" s="30">
        <f>+AD40+AE40</f>
        <v>63</v>
      </c>
      <c r="AG40" s="26">
        <v>51</v>
      </c>
      <c r="AH40" s="5">
        <v>4</v>
      </c>
      <c r="AI40" s="30">
        <f>+AG40+AH40</f>
        <v>55</v>
      </c>
      <c r="AJ40" s="63">
        <f>+AM40+AP40+AS40</f>
        <v>176</v>
      </c>
      <c r="AK40" s="5">
        <v>27</v>
      </c>
      <c r="AL40" s="5">
        <v>28</v>
      </c>
      <c r="AM40" s="30">
        <f>+AK40+AL40</f>
        <v>55</v>
      </c>
      <c r="AN40" s="26">
        <v>29</v>
      </c>
      <c r="AO40" s="5">
        <v>11</v>
      </c>
      <c r="AP40" s="30">
        <f>+AN40+AO40</f>
        <v>40</v>
      </c>
      <c r="AQ40" s="26">
        <v>54</v>
      </c>
      <c r="AR40" s="5">
        <v>27</v>
      </c>
      <c r="AS40" s="30">
        <f>+AQ40+AR40</f>
        <v>81</v>
      </c>
      <c r="AT40" s="71">
        <f>+W40+T40+AK40+AN40+AQ40+J40+G40+P40+D40+M40+AG40+AD40+AA40</f>
        <v>786</v>
      </c>
      <c r="AU40" s="72">
        <f>+X40+U40+AL40+AO40+AR40+K40+H40+Q40+E40+N40+AH40+AE40+AB40</f>
        <v>316</v>
      </c>
      <c r="AV40" s="73">
        <f>+AT40+AU40</f>
        <v>1102</v>
      </c>
    </row>
    <row r="41" spans="1:48" ht="12" customHeight="1" thickBot="1">
      <c r="A41" s="48"/>
      <c r="B41" s="13" t="s">
        <v>32</v>
      </c>
      <c r="C41" s="57">
        <f aca="true" t="shared" si="34" ref="C41:V41">SUM(C40*100)/C36</f>
        <v>49.79338842975206</v>
      </c>
      <c r="D41" s="14">
        <f t="shared" si="34"/>
        <v>51.49700598802395</v>
      </c>
      <c r="E41" s="14">
        <f t="shared" si="34"/>
        <v>56.94444444444444</v>
      </c>
      <c r="F41" s="31">
        <f t="shared" si="34"/>
        <v>53.13807531380753</v>
      </c>
      <c r="G41" s="27">
        <f t="shared" si="34"/>
        <v>41.988950276243095</v>
      </c>
      <c r="H41" s="14">
        <f t="shared" si="34"/>
        <v>57.142857142857146</v>
      </c>
      <c r="I41" s="31">
        <f t="shared" si="34"/>
        <v>44.44444444444444</v>
      </c>
      <c r="J41" s="27">
        <f t="shared" si="34"/>
        <v>55.670103092783506</v>
      </c>
      <c r="K41" s="14">
        <f t="shared" si="34"/>
        <v>39.473684210526315</v>
      </c>
      <c r="L41" s="31">
        <f t="shared" si="34"/>
        <v>51.111111111111114</v>
      </c>
      <c r="M41" s="27">
        <f t="shared" si="34"/>
        <v>43.67816091954023</v>
      </c>
      <c r="N41" s="14">
        <f t="shared" si="34"/>
        <v>46.601941747572816</v>
      </c>
      <c r="O41" s="31">
        <f t="shared" si="34"/>
        <v>50.526315789473685</v>
      </c>
      <c r="P41" s="27">
        <f t="shared" si="34"/>
        <v>52.44755244755245</v>
      </c>
      <c r="Q41" s="14">
        <f t="shared" si="34"/>
        <v>42.22222222222222</v>
      </c>
      <c r="R41" s="31">
        <f t="shared" si="34"/>
        <v>50</v>
      </c>
      <c r="S41" s="64">
        <f t="shared" si="34"/>
        <v>55.294117647058826</v>
      </c>
      <c r="T41" s="14">
        <f t="shared" si="34"/>
        <v>66.66666666666667</v>
      </c>
      <c r="U41" s="14">
        <f t="shared" si="34"/>
        <v>76.66666666666667</v>
      </c>
      <c r="V41" s="31">
        <f t="shared" si="34"/>
        <v>68.62745098039215</v>
      </c>
      <c r="W41" s="27">
        <f aca="true" t="shared" si="35" ref="W41:AV41">SUM(W40*100)/W36</f>
        <v>46.15384615384615</v>
      </c>
      <c r="X41" s="14">
        <f t="shared" si="35"/>
        <v>28.571428571428573</v>
      </c>
      <c r="Y41" s="31">
        <f t="shared" si="35"/>
        <v>35.294117647058826</v>
      </c>
      <c r="Z41" s="64">
        <f aca="true" t="shared" si="36" ref="Z41:AI41">SUM(Z40*100)/Z36</f>
        <v>47.252747252747255</v>
      </c>
      <c r="AA41" s="14">
        <f t="shared" si="36"/>
        <v>48.05194805194805</v>
      </c>
      <c r="AB41" s="14">
        <f t="shared" si="36"/>
        <v>65.38461538461539</v>
      </c>
      <c r="AC41" s="31">
        <f t="shared" si="36"/>
        <v>52.42718446601942</v>
      </c>
      <c r="AD41" s="27">
        <f t="shared" si="36"/>
        <v>54.12844036697248</v>
      </c>
      <c r="AE41" s="14">
        <f t="shared" si="36"/>
        <v>20</v>
      </c>
      <c r="AF41" s="31">
        <f t="shared" si="36"/>
        <v>48.83720930232558</v>
      </c>
      <c r="AG41" s="27">
        <f t="shared" si="36"/>
        <v>40.15748031496063</v>
      </c>
      <c r="AH41" s="14">
        <f t="shared" si="36"/>
        <v>80</v>
      </c>
      <c r="AI41" s="31">
        <f t="shared" si="36"/>
        <v>41.666666666666664</v>
      </c>
      <c r="AJ41" s="64">
        <f t="shared" si="35"/>
        <v>45.012787723785166</v>
      </c>
      <c r="AK41" s="14">
        <f t="shared" si="35"/>
        <v>45.76271186440678</v>
      </c>
      <c r="AL41" s="14">
        <f t="shared" si="35"/>
        <v>46.666666666666664</v>
      </c>
      <c r="AM41" s="31">
        <f t="shared" si="35"/>
        <v>46.21848739495798</v>
      </c>
      <c r="AN41" s="27">
        <f t="shared" si="35"/>
        <v>78.37837837837837</v>
      </c>
      <c r="AO41" s="14">
        <f t="shared" si="35"/>
        <v>61.111111111111114</v>
      </c>
      <c r="AP41" s="31">
        <f t="shared" si="35"/>
        <v>72.72727272727273</v>
      </c>
      <c r="AQ41" s="27">
        <f t="shared" si="35"/>
        <v>46.15384615384615</v>
      </c>
      <c r="AR41" s="14">
        <f t="shared" si="35"/>
        <v>27</v>
      </c>
      <c r="AS41" s="31">
        <f t="shared" si="35"/>
        <v>37.327188940092164</v>
      </c>
      <c r="AT41" s="74">
        <f t="shared" si="35"/>
        <v>51.540983606557376</v>
      </c>
      <c r="AU41" s="75">
        <f t="shared" si="35"/>
        <v>44.632768361581924</v>
      </c>
      <c r="AV41" s="76">
        <f t="shared" si="35"/>
        <v>49.35064935064935</v>
      </c>
    </row>
    <row r="42" spans="1:48" ht="6" customHeight="1" thickBot="1">
      <c r="A42" s="105"/>
      <c r="B42" s="106"/>
      <c r="C42" s="82"/>
      <c r="D42" s="82"/>
      <c r="E42" s="82"/>
      <c r="F42" s="107"/>
      <c r="G42" s="84"/>
      <c r="H42" s="82"/>
      <c r="I42" s="107"/>
      <c r="J42" s="84"/>
      <c r="K42" s="82"/>
      <c r="L42" s="107"/>
      <c r="M42" s="84"/>
      <c r="N42" s="82"/>
      <c r="O42" s="107"/>
      <c r="P42" s="84"/>
      <c r="Q42" s="82"/>
      <c r="R42" s="107"/>
      <c r="S42" s="84"/>
      <c r="T42" s="82"/>
      <c r="U42" s="82"/>
      <c r="V42" s="107"/>
      <c r="W42" s="84"/>
      <c r="X42" s="82"/>
      <c r="Y42" s="107"/>
      <c r="Z42" s="84"/>
      <c r="AA42" s="82"/>
      <c r="AB42" s="82"/>
      <c r="AC42" s="107"/>
      <c r="AD42" s="84"/>
      <c r="AE42" s="82"/>
      <c r="AF42" s="107"/>
      <c r="AG42" s="84"/>
      <c r="AH42" s="82"/>
      <c r="AI42" s="107"/>
      <c r="AJ42" s="84"/>
      <c r="AK42" s="82"/>
      <c r="AL42" s="82"/>
      <c r="AM42" s="107"/>
      <c r="AN42" s="84"/>
      <c r="AO42" s="82"/>
      <c r="AP42" s="107"/>
      <c r="AQ42" s="84"/>
      <c r="AR42" s="82"/>
      <c r="AS42" s="107"/>
      <c r="AT42" s="86"/>
      <c r="AU42" s="87"/>
      <c r="AV42" s="87"/>
    </row>
    <row r="43" spans="1:48" ht="12" customHeight="1">
      <c r="A43" s="109" t="s">
        <v>36</v>
      </c>
      <c r="B43" s="110"/>
      <c r="C43" s="83" t="s">
        <v>46</v>
      </c>
      <c r="D43" s="121" t="s">
        <v>21</v>
      </c>
      <c r="E43" s="121" t="s">
        <v>22</v>
      </c>
      <c r="F43" s="122" t="s">
        <v>23</v>
      </c>
      <c r="G43" s="123" t="s">
        <v>21</v>
      </c>
      <c r="H43" s="121" t="s">
        <v>22</v>
      </c>
      <c r="I43" s="122" t="s">
        <v>23</v>
      </c>
      <c r="J43" s="123" t="s">
        <v>21</v>
      </c>
      <c r="K43" s="121" t="s">
        <v>22</v>
      </c>
      <c r="L43" s="122" t="s">
        <v>23</v>
      </c>
      <c r="M43" s="123" t="s">
        <v>21</v>
      </c>
      <c r="N43" s="121" t="s">
        <v>22</v>
      </c>
      <c r="O43" s="122" t="s">
        <v>23</v>
      </c>
      <c r="P43" s="123" t="s">
        <v>21</v>
      </c>
      <c r="Q43" s="121" t="s">
        <v>22</v>
      </c>
      <c r="R43" s="122" t="s">
        <v>23</v>
      </c>
      <c r="S43" s="85" t="s">
        <v>46</v>
      </c>
      <c r="T43" s="121" t="s">
        <v>21</v>
      </c>
      <c r="U43" s="121" t="s">
        <v>22</v>
      </c>
      <c r="V43" s="122" t="s">
        <v>23</v>
      </c>
      <c r="W43" s="123" t="s">
        <v>21</v>
      </c>
      <c r="X43" s="121" t="s">
        <v>22</v>
      </c>
      <c r="Y43" s="124" t="s">
        <v>23</v>
      </c>
      <c r="Z43" s="85" t="s">
        <v>46</v>
      </c>
      <c r="AA43" s="121" t="s">
        <v>21</v>
      </c>
      <c r="AB43" s="121" t="s">
        <v>22</v>
      </c>
      <c r="AC43" s="122" t="s">
        <v>23</v>
      </c>
      <c r="AD43" s="123" t="s">
        <v>21</v>
      </c>
      <c r="AE43" s="121" t="s">
        <v>22</v>
      </c>
      <c r="AF43" s="122" t="s">
        <v>23</v>
      </c>
      <c r="AG43" s="123" t="s">
        <v>21</v>
      </c>
      <c r="AH43" s="121" t="s">
        <v>22</v>
      </c>
      <c r="AI43" s="122" t="s">
        <v>23</v>
      </c>
      <c r="AJ43" s="85" t="s">
        <v>46</v>
      </c>
      <c r="AK43" s="121" t="s">
        <v>21</v>
      </c>
      <c r="AL43" s="121" t="s">
        <v>22</v>
      </c>
      <c r="AM43" s="122" t="s">
        <v>23</v>
      </c>
      <c r="AN43" s="123" t="s">
        <v>21</v>
      </c>
      <c r="AO43" s="121" t="s">
        <v>22</v>
      </c>
      <c r="AP43" s="122" t="s">
        <v>23</v>
      </c>
      <c r="AQ43" s="123" t="s">
        <v>21</v>
      </c>
      <c r="AR43" s="121" t="s">
        <v>22</v>
      </c>
      <c r="AS43" s="122" t="s">
        <v>23</v>
      </c>
      <c r="AT43" s="39" t="s">
        <v>21</v>
      </c>
      <c r="AU43" s="22" t="s">
        <v>22</v>
      </c>
      <c r="AV43" s="23" t="s">
        <v>23</v>
      </c>
    </row>
    <row r="44" spans="1:48" ht="12" customHeight="1">
      <c r="A44" s="111"/>
      <c r="B44" s="112" t="s">
        <v>20</v>
      </c>
      <c r="C44" s="56">
        <f>+L44+I44+R44+F44+O44</f>
        <v>279</v>
      </c>
      <c r="D44" s="115">
        <v>45</v>
      </c>
      <c r="E44" s="115">
        <v>16</v>
      </c>
      <c r="F44" s="116">
        <f>+D44+E44</f>
        <v>61</v>
      </c>
      <c r="G44" s="117">
        <v>50</v>
      </c>
      <c r="H44" s="115">
        <v>9</v>
      </c>
      <c r="I44" s="116">
        <f>+G44+H44</f>
        <v>59</v>
      </c>
      <c r="J44" s="117">
        <v>21</v>
      </c>
      <c r="K44" s="115">
        <v>10</v>
      </c>
      <c r="L44" s="116">
        <f>+J44+K44</f>
        <v>31</v>
      </c>
      <c r="M44" s="117">
        <v>32</v>
      </c>
      <c r="N44" s="115">
        <v>34</v>
      </c>
      <c r="O44" s="116">
        <f>+M44+N44</f>
        <v>66</v>
      </c>
      <c r="P44" s="117">
        <v>49</v>
      </c>
      <c r="Q44" s="115">
        <v>13</v>
      </c>
      <c r="R44" s="116">
        <f>+P44+Q44</f>
        <v>62</v>
      </c>
      <c r="S44" s="63">
        <f>+Y44+V44</f>
        <v>186</v>
      </c>
      <c r="T44" s="115">
        <v>98</v>
      </c>
      <c r="U44" s="115">
        <v>19</v>
      </c>
      <c r="V44" s="116">
        <f>+T44+U44</f>
        <v>117</v>
      </c>
      <c r="W44" s="117">
        <v>27</v>
      </c>
      <c r="X44" s="115">
        <v>42</v>
      </c>
      <c r="Y44" s="116">
        <f>SUM(W44:X44)</f>
        <v>69</v>
      </c>
      <c r="Z44" s="63">
        <f>+AI44+AF44+AC44</f>
        <v>124</v>
      </c>
      <c r="AA44" s="115">
        <v>19</v>
      </c>
      <c r="AB44" s="115">
        <v>15</v>
      </c>
      <c r="AC44" s="116">
        <f>+AA44+AB44</f>
        <v>34</v>
      </c>
      <c r="AD44" s="117">
        <v>25</v>
      </c>
      <c r="AE44" s="115">
        <v>6</v>
      </c>
      <c r="AF44" s="116">
        <f>+AD44+AE44</f>
        <v>31</v>
      </c>
      <c r="AG44" s="117">
        <v>53</v>
      </c>
      <c r="AH44" s="115">
        <v>6</v>
      </c>
      <c r="AI44" s="116">
        <f>+AG44+AH44</f>
        <v>59</v>
      </c>
      <c r="AJ44" s="63">
        <f>+AM44+AP44+AS44</f>
        <v>179</v>
      </c>
      <c r="AK44" s="115">
        <v>27</v>
      </c>
      <c r="AL44" s="115">
        <v>28</v>
      </c>
      <c r="AM44" s="116">
        <f>+AK44+AL44</f>
        <v>55</v>
      </c>
      <c r="AN44" s="117">
        <v>25</v>
      </c>
      <c r="AO44" s="115">
        <v>10</v>
      </c>
      <c r="AP44" s="116">
        <f>+AN44+AO44</f>
        <v>35</v>
      </c>
      <c r="AQ44" s="117">
        <v>52</v>
      </c>
      <c r="AR44" s="115">
        <v>37</v>
      </c>
      <c r="AS44" s="116">
        <f>+AQ44+AR44</f>
        <v>89</v>
      </c>
      <c r="AT44" s="71">
        <f aca="true" t="shared" si="37" ref="AT44:AU46">+W44+T44+AK44+AN44+AQ44+J44+G44+P44+D44+M44+AG44+AD44+AA44</f>
        <v>523</v>
      </c>
      <c r="AU44" s="72">
        <f t="shared" si="37"/>
        <v>245</v>
      </c>
      <c r="AV44" s="73">
        <f>+AT44+AU44</f>
        <v>768</v>
      </c>
    </row>
    <row r="45" spans="1:48" ht="12" customHeight="1">
      <c r="A45" s="111"/>
      <c r="B45" s="112" t="s">
        <v>17</v>
      </c>
      <c r="C45" s="56">
        <f>+L45+I45+R45+F45+O45</f>
        <v>1158</v>
      </c>
      <c r="D45" s="115">
        <v>195</v>
      </c>
      <c r="E45" s="115">
        <v>86</v>
      </c>
      <c r="F45" s="116">
        <f>+D45+E45</f>
        <v>281</v>
      </c>
      <c r="G45" s="117">
        <v>219</v>
      </c>
      <c r="H45" s="115">
        <v>42</v>
      </c>
      <c r="I45" s="116">
        <f>+G45+H45</f>
        <v>261</v>
      </c>
      <c r="J45" s="117">
        <v>106</v>
      </c>
      <c r="K45" s="115">
        <v>45</v>
      </c>
      <c r="L45" s="116">
        <f>+J45+K45</f>
        <v>151</v>
      </c>
      <c r="M45" s="117">
        <v>109</v>
      </c>
      <c r="N45" s="115">
        <v>124</v>
      </c>
      <c r="O45" s="116">
        <f>+M45+N45</f>
        <v>233</v>
      </c>
      <c r="P45" s="117">
        <v>178</v>
      </c>
      <c r="Q45" s="115">
        <v>54</v>
      </c>
      <c r="R45" s="116">
        <f>+P45+Q45</f>
        <v>232</v>
      </c>
      <c r="S45" s="63">
        <f>+Y45+V45</f>
        <v>632</v>
      </c>
      <c r="T45" s="115">
        <v>308</v>
      </c>
      <c r="U45" s="115">
        <v>68</v>
      </c>
      <c r="V45" s="116">
        <f>+T45+U45</f>
        <v>376</v>
      </c>
      <c r="W45" s="117">
        <v>100</v>
      </c>
      <c r="X45" s="115">
        <v>156</v>
      </c>
      <c r="Y45" s="116">
        <f>SUM(W45:X45)</f>
        <v>256</v>
      </c>
      <c r="Z45" s="63">
        <f>+AI45+AF45+AC45</f>
        <v>445</v>
      </c>
      <c r="AA45" s="115">
        <v>88</v>
      </c>
      <c r="AB45" s="115">
        <v>37</v>
      </c>
      <c r="AC45" s="116">
        <f>+AA45+AB45</f>
        <v>125</v>
      </c>
      <c r="AD45" s="117">
        <v>118</v>
      </c>
      <c r="AE45" s="115">
        <v>24</v>
      </c>
      <c r="AF45" s="116">
        <f>+AD45+AE45</f>
        <v>142</v>
      </c>
      <c r="AG45" s="117">
        <v>167</v>
      </c>
      <c r="AH45" s="115">
        <v>11</v>
      </c>
      <c r="AI45" s="116">
        <f>+AG45+AH45</f>
        <v>178</v>
      </c>
      <c r="AJ45" s="63">
        <f>+AM45+AP45+AS45</f>
        <v>524</v>
      </c>
      <c r="AK45" s="115">
        <v>78</v>
      </c>
      <c r="AL45" s="115">
        <v>83</v>
      </c>
      <c r="AM45" s="116">
        <f>+AK45+AL45</f>
        <v>161</v>
      </c>
      <c r="AN45" s="117">
        <v>58</v>
      </c>
      <c r="AO45" s="115">
        <v>21</v>
      </c>
      <c r="AP45" s="116">
        <f>+AN45+AO45</f>
        <v>79</v>
      </c>
      <c r="AQ45" s="117">
        <v>157</v>
      </c>
      <c r="AR45" s="115">
        <v>127</v>
      </c>
      <c r="AS45" s="116">
        <f>+AQ45+AR45</f>
        <v>284</v>
      </c>
      <c r="AT45" s="71">
        <f t="shared" si="37"/>
        <v>1881</v>
      </c>
      <c r="AU45" s="72">
        <f t="shared" si="37"/>
        <v>878</v>
      </c>
      <c r="AV45" s="73">
        <f>+AT45+AU45</f>
        <v>2759</v>
      </c>
    </row>
    <row r="46" spans="1:48" ht="12" customHeight="1">
      <c r="A46" s="111"/>
      <c r="B46" s="112" t="s">
        <v>18</v>
      </c>
      <c r="C46" s="56">
        <f>+L46+I46+R46+F46+O46</f>
        <v>349</v>
      </c>
      <c r="D46" s="115">
        <v>35</v>
      </c>
      <c r="E46" s="115">
        <v>31</v>
      </c>
      <c r="F46" s="116">
        <f>+D46+E46</f>
        <v>66</v>
      </c>
      <c r="G46" s="117">
        <v>76</v>
      </c>
      <c r="H46" s="115">
        <v>15</v>
      </c>
      <c r="I46" s="116">
        <f>+G46+H46</f>
        <v>91</v>
      </c>
      <c r="J46" s="117">
        <v>33</v>
      </c>
      <c r="K46" s="115">
        <v>19</v>
      </c>
      <c r="L46" s="116">
        <f>+J46+K46</f>
        <v>52</v>
      </c>
      <c r="M46" s="117">
        <v>33</v>
      </c>
      <c r="N46" s="115">
        <v>39</v>
      </c>
      <c r="O46" s="116">
        <f>+M46+N46</f>
        <v>72</v>
      </c>
      <c r="P46" s="117">
        <v>52</v>
      </c>
      <c r="Q46" s="115">
        <v>16</v>
      </c>
      <c r="R46" s="116">
        <f>+P46+Q46</f>
        <v>68</v>
      </c>
      <c r="S46" s="63">
        <f>+Y46+V46</f>
        <v>244</v>
      </c>
      <c r="T46" s="115">
        <v>147</v>
      </c>
      <c r="U46" s="115">
        <v>34</v>
      </c>
      <c r="V46" s="125">
        <f>+T46+U46</f>
        <v>181</v>
      </c>
      <c r="W46" s="117">
        <v>30</v>
      </c>
      <c r="X46" s="115">
        <v>33</v>
      </c>
      <c r="Y46" s="116">
        <f>SUM(W46:X46)</f>
        <v>63</v>
      </c>
      <c r="Z46" s="63">
        <f>+AI46+AF46+AC46</f>
        <v>122</v>
      </c>
      <c r="AA46" s="115">
        <v>21</v>
      </c>
      <c r="AB46" s="115">
        <v>16</v>
      </c>
      <c r="AC46" s="116">
        <f>+AA46+AB46</f>
        <v>37</v>
      </c>
      <c r="AD46" s="117">
        <v>29</v>
      </c>
      <c r="AE46" s="115">
        <v>6</v>
      </c>
      <c r="AF46" s="116">
        <f>+AD46+AE46</f>
        <v>35</v>
      </c>
      <c r="AG46" s="117">
        <v>45</v>
      </c>
      <c r="AH46" s="115">
        <v>5</v>
      </c>
      <c r="AI46" s="116">
        <f>+AG46+AH46</f>
        <v>50</v>
      </c>
      <c r="AJ46" s="63">
        <f>+AM46+AP46+AS46</f>
        <v>224</v>
      </c>
      <c r="AK46" s="115">
        <v>37</v>
      </c>
      <c r="AL46" s="115">
        <v>29</v>
      </c>
      <c r="AM46" s="116">
        <f>+AK46+AL46</f>
        <v>66</v>
      </c>
      <c r="AN46" s="117">
        <v>27</v>
      </c>
      <c r="AO46" s="115">
        <v>8</v>
      </c>
      <c r="AP46" s="116">
        <f>+AN46+AO46</f>
        <v>35</v>
      </c>
      <c r="AQ46" s="117">
        <v>67</v>
      </c>
      <c r="AR46" s="115">
        <v>56</v>
      </c>
      <c r="AS46" s="116">
        <f>+AQ46+AR46</f>
        <v>123</v>
      </c>
      <c r="AT46" s="71">
        <f t="shared" si="37"/>
        <v>632</v>
      </c>
      <c r="AU46" s="72">
        <f t="shared" si="37"/>
        <v>307</v>
      </c>
      <c r="AV46" s="73">
        <f>+AT46+AU46</f>
        <v>939</v>
      </c>
    </row>
    <row r="47" spans="1:48" ht="12" customHeight="1">
      <c r="A47" s="111"/>
      <c r="B47" s="112" t="s">
        <v>30</v>
      </c>
      <c r="C47" s="56">
        <f aca="true" t="shared" si="38" ref="C47:V47">SUM(C46*100)/C45</f>
        <v>30.13816925734024</v>
      </c>
      <c r="D47" s="115">
        <f t="shared" si="38"/>
        <v>17.94871794871795</v>
      </c>
      <c r="E47" s="115">
        <f t="shared" si="38"/>
        <v>36.04651162790697</v>
      </c>
      <c r="F47" s="116">
        <f t="shared" si="38"/>
        <v>23.487544483985765</v>
      </c>
      <c r="G47" s="117">
        <f t="shared" si="38"/>
        <v>34.70319634703196</v>
      </c>
      <c r="H47" s="115">
        <f t="shared" si="38"/>
        <v>35.714285714285715</v>
      </c>
      <c r="I47" s="116">
        <f t="shared" si="38"/>
        <v>34.86590038314176</v>
      </c>
      <c r="J47" s="117">
        <f t="shared" si="38"/>
        <v>31.132075471698112</v>
      </c>
      <c r="K47" s="115">
        <f t="shared" si="38"/>
        <v>42.22222222222222</v>
      </c>
      <c r="L47" s="116">
        <f t="shared" si="38"/>
        <v>34.437086092715234</v>
      </c>
      <c r="M47" s="117">
        <f t="shared" si="38"/>
        <v>30.275229357798164</v>
      </c>
      <c r="N47" s="115">
        <f t="shared" si="38"/>
        <v>31.451612903225808</v>
      </c>
      <c r="O47" s="116">
        <f t="shared" si="38"/>
        <v>30.901287553648068</v>
      </c>
      <c r="P47" s="117">
        <f t="shared" si="38"/>
        <v>29.213483146067414</v>
      </c>
      <c r="Q47" s="115">
        <f t="shared" si="38"/>
        <v>29.62962962962963</v>
      </c>
      <c r="R47" s="116">
        <f t="shared" si="38"/>
        <v>29.310344827586206</v>
      </c>
      <c r="S47" s="63">
        <f t="shared" si="38"/>
        <v>38.607594936708864</v>
      </c>
      <c r="T47" s="115">
        <f t="shared" si="38"/>
        <v>47.72727272727273</v>
      </c>
      <c r="U47" s="115">
        <f t="shared" si="38"/>
        <v>50</v>
      </c>
      <c r="V47" s="116">
        <f t="shared" si="38"/>
        <v>48.138297872340424</v>
      </c>
      <c r="W47" s="117">
        <f aca="true" t="shared" si="39" ref="W47:AV47">SUM(W46*100)/W45</f>
        <v>30</v>
      </c>
      <c r="X47" s="115">
        <f t="shared" si="39"/>
        <v>21.153846153846153</v>
      </c>
      <c r="Y47" s="116">
        <f t="shared" si="39"/>
        <v>24.609375</v>
      </c>
      <c r="Z47" s="63">
        <f aca="true" t="shared" si="40" ref="Z47:AI47">SUM(Z46*100)/Z45</f>
        <v>27.415730337078653</v>
      </c>
      <c r="AA47" s="115">
        <f t="shared" si="40"/>
        <v>23.863636363636363</v>
      </c>
      <c r="AB47" s="115">
        <f t="shared" si="40"/>
        <v>43.24324324324324</v>
      </c>
      <c r="AC47" s="116">
        <f t="shared" si="40"/>
        <v>29.6</v>
      </c>
      <c r="AD47" s="117">
        <f t="shared" si="40"/>
        <v>24.576271186440678</v>
      </c>
      <c r="AE47" s="115">
        <f t="shared" si="40"/>
        <v>25</v>
      </c>
      <c r="AF47" s="116">
        <f t="shared" si="40"/>
        <v>24.64788732394366</v>
      </c>
      <c r="AG47" s="117">
        <f t="shared" si="40"/>
        <v>26.94610778443114</v>
      </c>
      <c r="AH47" s="115">
        <f t="shared" si="40"/>
        <v>45.45454545454545</v>
      </c>
      <c r="AI47" s="116">
        <f t="shared" si="40"/>
        <v>28.089887640449437</v>
      </c>
      <c r="AJ47" s="63">
        <f t="shared" si="39"/>
        <v>42.74809160305343</v>
      </c>
      <c r="AK47" s="115">
        <f t="shared" si="39"/>
        <v>47.43589743589744</v>
      </c>
      <c r="AL47" s="115">
        <f t="shared" si="39"/>
        <v>34.93975903614458</v>
      </c>
      <c r="AM47" s="116">
        <f t="shared" si="39"/>
        <v>40.993788819875775</v>
      </c>
      <c r="AN47" s="117">
        <f t="shared" si="39"/>
        <v>46.55172413793103</v>
      </c>
      <c r="AO47" s="115">
        <f t="shared" si="39"/>
        <v>38.095238095238095</v>
      </c>
      <c r="AP47" s="116">
        <f t="shared" si="39"/>
        <v>44.30379746835443</v>
      </c>
      <c r="AQ47" s="117">
        <f t="shared" si="39"/>
        <v>42.67515923566879</v>
      </c>
      <c r="AR47" s="115">
        <f t="shared" si="39"/>
        <v>44.09448818897638</v>
      </c>
      <c r="AS47" s="116">
        <f t="shared" si="39"/>
        <v>43.309859154929576</v>
      </c>
      <c r="AT47" s="71">
        <f t="shared" si="39"/>
        <v>33.599149388623076</v>
      </c>
      <c r="AU47" s="72">
        <f t="shared" si="39"/>
        <v>34.96583143507973</v>
      </c>
      <c r="AV47" s="73">
        <f t="shared" si="39"/>
        <v>34.03407031533164</v>
      </c>
    </row>
    <row r="48" spans="1:48" ht="12" customHeight="1">
      <c r="A48" s="111"/>
      <c r="B48" s="112" t="s">
        <v>19</v>
      </c>
      <c r="C48" s="56">
        <f aca="true" t="shared" si="41" ref="C48:V48">100-C47</f>
        <v>69.86183074265976</v>
      </c>
      <c r="D48" s="115">
        <f t="shared" si="41"/>
        <v>82.05128205128204</v>
      </c>
      <c r="E48" s="115">
        <f t="shared" si="41"/>
        <v>63.95348837209303</v>
      </c>
      <c r="F48" s="116">
        <f t="shared" si="41"/>
        <v>76.51245551601423</v>
      </c>
      <c r="G48" s="117">
        <f t="shared" si="41"/>
        <v>65.29680365296804</v>
      </c>
      <c r="H48" s="115">
        <f t="shared" si="41"/>
        <v>64.28571428571428</v>
      </c>
      <c r="I48" s="116">
        <f t="shared" si="41"/>
        <v>65.13409961685824</v>
      </c>
      <c r="J48" s="117">
        <f t="shared" si="41"/>
        <v>68.86792452830188</v>
      </c>
      <c r="K48" s="115">
        <f t="shared" si="41"/>
        <v>57.77777777777778</v>
      </c>
      <c r="L48" s="116">
        <f t="shared" si="41"/>
        <v>65.56291390728477</v>
      </c>
      <c r="M48" s="117">
        <f t="shared" si="41"/>
        <v>69.72477064220183</v>
      </c>
      <c r="N48" s="115">
        <f t="shared" si="41"/>
        <v>68.54838709677419</v>
      </c>
      <c r="O48" s="116">
        <f t="shared" si="41"/>
        <v>69.09871244635193</v>
      </c>
      <c r="P48" s="117">
        <f t="shared" si="41"/>
        <v>70.78651685393258</v>
      </c>
      <c r="Q48" s="115">
        <f t="shared" si="41"/>
        <v>70.37037037037037</v>
      </c>
      <c r="R48" s="116">
        <f t="shared" si="41"/>
        <v>70.6896551724138</v>
      </c>
      <c r="S48" s="63">
        <f t="shared" si="41"/>
        <v>61.392405063291136</v>
      </c>
      <c r="T48" s="115">
        <f t="shared" si="41"/>
        <v>52.27272727272727</v>
      </c>
      <c r="U48" s="115">
        <f t="shared" si="41"/>
        <v>50</v>
      </c>
      <c r="V48" s="116">
        <f t="shared" si="41"/>
        <v>51.861702127659576</v>
      </c>
      <c r="W48" s="117">
        <f aca="true" t="shared" si="42" ref="W48:AV48">100-W47</f>
        <v>70</v>
      </c>
      <c r="X48" s="115">
        <f t="shared" si="42"/>
        <v>78.84615384615384</v>
      </c>
      <c r="Y48" s="116">
        <f t="shared" si="42"/>
        <v>75.390625</v>
      </c>
      <c r="Z48" s="63">
        <f aca="true" t="shared" si="43" ref="Z48:AI48">100-Z47</f>
        <v>72.58426966292134</v>
      </c>
      <c r="AA48" s="115">
        <f t="shared" si="43"/>
        <v>76.13636363636364</v>
      </c>
      <c r="AB48" s="115">
        <f t="shared" si="43"/>
        <v>56.75675675675676</v>
      </c>
      <c r="AC48" s="116">
        <f t="shared" si="43"/>
        <v>70.4</v>
      </c>
      <c r="AD48" s="117">
        <f t="shared" si="43"/>
        <v>75.42372881355932</v>
      </c>
      <c r="AE48" s="115">
        <f t="shared" si="43"/>
        <v>75</v>
      </c>
      <c r="AF48" s="116">
        <f t="shared" si="43"/>
        <v>75.35211267605634</v>
      </c>
      <c r="AG48" s="117">
        <f t="shared" si="43"/>
        <v>73.05389221556887</v>
      </c>
      <c r="AH48" s="115">
        <f t="shared" si="43"/>
        <v>54.54545454545455</v>
      </c>
      <c r="AI48" s="116">
        <f t="shared" si="43"/>
        <v>71.91011235955057</v>
      </c>
      <c r="AJ48" s="63">
        <f t="shared" si="42"/>
        <v>57.25190839694657</v>
      </c>
      <c r="AK48" s="115">
        <f t="shared" si="42"/>
        <v>52.56410256410256</v>
      </c>
      <c r="AL48" s="115">
        <f t="shared" si="42"/>
        <v>65.06024096385542</v>
      </c>
      <c r="AM48" s="116">
        <f t="shared" si="42"/>
        <v>59.006211180124225</v>
      </c>
      <c r="AN48" s="117">
        <f t="shared" si="42"/>
        <v>53.44827586206897</v>
      </c>
      <c r="AO48" s="115">
        <f t="shared" si="42"/>
        <v>61.904761904761905</v>
      </c>
      <c r="AP48" s="116">
        <f t="shared" si="42"/>
        <v>55.69620253164557</v>
      </c>
      <c r="AQ48" s="117">
        <f t="shared" si="42"/>
        <v>57.32484076433121</v>
      </c>
      <c r="AR48" s="115">
        <f t="shared" si="42"/>
        <v>55.90551181102362</v>
      </c>
      <c r="AS48" s="116">
        <f t="shared" si="42"/>
        <v>56.690140845070424</v>
      </c>
      <c r="AT48" s="71">
        <f t="shared" si="42"/>
        <v>66.40085061137692</v>
      </c>
      <c r="AU48" s="72">
        <f t="shared" si="42"/>
        <v>65.03416856492026</v>
      </c>
      <c r="AV48" s="73">
        <f t="shared" si="42"/>
        <v>65.96592968466837</v>
      </c>
    </row>
    <row r="49" spans="1:48" ht="12" customHeight="1">
      <c r="A49" s="111"/>
      <c r="B49" s="112" t="s">
        <v>31</v>
      </c>
      <c r="C49" s="56">
        <f>+L49+I49+R49+F49+O49</f>
        <v>530</v>
      </c>
      <c r="D49" s="115">
        <v>97</v>
      </c>
      <c r="E49" s="115">
        <v>46</v>
      </c>
      <c r="F49" s="116">
        <f>+D49+E49</f>
        <v>143</v>
      </c>
      <c r="G49" s="117">
        <v>107</v>
      </c>
      <c r="H49" s="115">
        <v>27</v>
      </c>
      <c r="I49" s="116">
        <f>+G49+H49</f>
        <v>134</v>
      </c>
      <c r="J49" s="117">
        <v>43</v>
      </c>
      <c r="K49" s="115">
        <v>22</v>
      </c>
      <c r="L49" s="116">
        <f>+J49+K49</f>
        <v>65</v>
      </c>
      <c r="M49" s="117">
        <v>56</v>
      </c>
      <c r="N49" s="115">
        <v>45</v>
      </c>
      <c r="O49" s="116">
        <f>+N49+N49</f>
        <v>90</v>
      </c>
      <c r="P49" s="117">
        <v>76</v>
      </c>
      <c r="Q49" s="115">
        <v>22</v>
      </c>
      <c r="R49" s="116">
        <f>+P49+Q49</f>
        <v>98</v>
      </c>
      <c r="S49" s="63">
        <f>+Y49+V49</f>
        <v>338</v>
      </c>
      <c r="T49" s="115">
        <v>194</v>
      </c>
      <c r="U49" s="115">
        <v>48</v>
      </c>
      <c r="V49" s="125">
        <f>+T49+U49</f>
        <v>242</v>
      </c>
      <c r="W49" s="117">
        <v>43</v>
      </c>
      <c r="X49" s="115">
        <v>53</v>
      </c>
      <c r="Y49" s="116">
        <f>SUM(W49:X49)</f>
        <v>96</v>
      </c>
      <c r="Z49" s="63">
        <f>+AI49+AF49+AC49</f>
        <v>175</v>
      </c>
      <c r="AA49" s="115">
        <v>41</v>
      </c>
      <c r="AB49" s="115">
        <v>7</v>
      </c>
      <c r="AC49" s="116">
        <f>+AA49+AB49</f>
        <v>48</v>
      </c>
      <c r="AD49" s="117">
        <v>54</v>
      </c>
      <c r="AE49" s="115">
        <v>9</v>
      </c>
      <c r="AF49" s="116">
        <f>+AD49+AE49</f>
        <v>63</v>
      </c>
      <c r="AG49" s="117">
        <v>60</v>
      </c>
      <c r="AH49" s="115">
        <v>4</v>
      </c>
      <c r="AI49" s="116">
        <f>+AG49+AH49</f>
        <v>64</v>
      </c>
      <c r="AJ49" s="63">
        <f>+AM49+AP49+AS49</f>
        <v>217</v>
      </c>
      <c r="AK49" s="115">
        <v>31</v>
      </c>
      <c r="AL49" s="115">
        <v>39</v>
      </c>
      <c r="AM49" s="116">
        <f>+AK49+AL49</f>
        <v>70</v>
      </c>
      <c r="AN49" s="117">
        <v>27</v>
      </c>
      <c r="AO49" s="115">
        <v>9</v>
      </c>
      <c r="AP49" s="116">
        <f>+AN49+AO49</f>
        <v>36</v>
      </c>
      <c r="AQ49" s="117">
        <v>50</v>
      </c>
      <c r="AR49" s="115">
        <v>61</v>
      </c>
      <c r="AS49" s="116">
        <f>+AQ49+AR49</f>
        <v>111</v>
      </c>
      <c r="AT49" s="71">
        <f>+W49+T49+AK49+AN49+AQ49+J49+G49+P49+D49+M49+AG49+AD49+AA49</f>
        <v>879</v>
      </c>
      <c r="AU49" s="72">
        <f>+X49+U49+AL49+AO49+AR49+K49+H49+Q49+E49+N49+AH49+AE49+AB49</f>
        <v>392</v>
      </c>
      <c r="AV49" s="73">
        <f>+AT49+AU49</f>
        <v>1271</v>
      </c>
    </row>
    <row r="50" spans="1:48" ht="12" customHeight="1" thickBot="1">
      <c r="A50" s="113"/>
      <c r="B50" s="114" t="s">
        <v>32</v>
      </c>
      <c r="C50" s="57">
        <f aca="true" t="shared" si="44" ref="C50:V50">SUM(C49*100)/C45</f>
        <v>45.76856649395509</v>
      </c>
      <c r="D50" s="118">
        <f t="shared" si="44"/>
        <v>49.743589743589745</v>
      </c>
      <c r="E50" s="118">
        <f t="shared" si="44"/>
        <v>53.48837209302326</v>
      </c>
      <c r="F50" s="119">
        <f t="shared" si="44"/>
        <v>50.88967971530249</v>
      </c>
      <c r="G50" s="120">
        <f t="shared" si="44"/>
        <v>48.858447488584474</v>
      </c>
      <c r="H50" s="118">
        <f t="shared" si="44"/>
        <v>64.28571428571429</v>
      </c>
      <c r="I50" s="119">
        <f t="shared" si="44"/>
        <v>51.34099616858238</v>
      </c>
      <c r="J50" s="120">
        <f t="shared" si="44"/>
        <v>40.56603773584906</v>
      </c>
      <c r="K50" s="118">
        <f t="shared" si="44"/>
        <v>48.888888888888886</v>
      </c>
      <c r="L50" s="119">
        <f t="shared" si="44"/>
        <v>43.04635761589404</v>
      </c>
      <c r="M50" s="120">
        <f t="shared" si="44"/>
        <v>51.37614678899082</v>
      </c>
      <c r="N50" s="118">
        <f t="shared" si="44"/>
        <v>36.29032258064516</v>
      </c>
      <c r="O50" s="119">
        <f t="shared" si="44"/>
        <v>38.62660944206009</v>
      </c>
      <c r="P50" s="120">
        <f t="shared" si="44"/>
        <v>42.69662921348315</v>
      </c>
      <c r="Q50" s="118">
        <f t="shared" si="44"/>
        <v>40.74074074074074</v>
      </c>
      <c r="R50" s="119">
        <f t="shared" si="44"/>
        <v>42.241379310344826</v>
      </c>
      <c r="S50" s="64">
        <f t="shared" si="44"/>
        <v>53.48101265822785</v>
      </c>
      <c r="T50" s="118">
        <f t="shared" si="44"/>
        <v>62.98701298701299</v>
      </c>
      <c r="U50" s="118">
        <f t="shared" si="44"/>
        <v>70.58823529411765</v>
      </c>
      <c r="V50" s="119">
        <f t="shared" si="44"/>
        <v>64.36170212765957</v>
      </c>
      <c r="W50" s="120">
        <f aca="true" t="shared" si="45" ref="W50:AV50">SUM(W49*100)/W45</f>
        <v>43</v>
      </c>
      <c r="X50" s="118">
        <f t="shared" si="45"/>
        <v>33.97435897435897</v>
      </c>
      <c r="Y50" s="119">
        <f t="shared" si="45"/>
        <v>37.5</v>
      </c>
      <c r="Z50" s="64">
        <f aca="true" t="shared" si="46" ref="Z50:AI50">SUM(Z49*100)/Z45</f>
        <v>39.325842696629216</v>
      </c>
      <c r="AA50" s="118">
        <f t="shared" si="46"/>
        <v>46.59090909090909</v>
      </c>
      <c r="AB50" s="118">
        <f t="shared" si="46"/>
        <v>18.91891891891892</v>
      </c>
      <c r="AC50" s="119">
        <f t="shared" si="46"/>
        <v>38.4</v>
      </c>
      <c r="AD50" s="120">
        <f t="shared" si="46"/>
        <v>45.76271186440678</v>
      </c>
      <c r="AE50" s="118">
        <f t="shared" si="46"/>
        <v>37.5</v>
      </c>
      <c r="AF50" s="119">
        <f t="shared" si="46"/>
        <v>44.36619718309859</v>
      </c>
      <c r="AG50" s="120">
        <f t="shared" si="46"/>
        <v>35.92814371257485</v>
      </c>
      <c r="AH50" s="118">
        <f t="shared" si="46"/>
        <v>36.36363636363637</v>
      </c>
      <c r="AI50" s="119">
        <f t="shared" si="46"/>
        <v>35.95505617977528</v>
      </c>
      <c r="AJ50" s="64">
        <f t="shared" si="45"/>
        <v>41.412213740458014</v>
      </c>
      <c r="AK50" s="118">
        <f t="shared" si="45"/>
        <v>39.743589743589745</v>
      </c>
      <c r="AL50" s="118">
        <f t="shared" si="45"/>
        <v>46.98795180722892</v>
      </c>
      <c r="AM50" s="119">
        <f t="shared" si="45"/>
        <v>43.47826086956522</v>
      </c>
      <c r="AN50" s="120">
        <f t="shared" si="45"/>
        <v>46.55172413793103</v>
      </c>
      <c r="AO50" s="118">
        <f t="shared" si="45"/>
        <v>42.857142857142854</v>
      </c>
      <c r="AP50" s="119">
        <f t="shared" si="45"/>
        <v>45.56962025316456</v>
      </c>
      <c r="AQ50" s="120">
        <f t="shared" si="45"/>
        <v>31.84713375796178</v>
      </c>
      <c r="AR50" s="118">
        <f t="shared" si="45"/>
        <v>48.031496062992126</v>
      </c>
      <c r="AS50" s="119">
        <f t="shared" si="45"/>
        <v>39.08450704225352</v>
      </c>
      <c r="AT50" s="74">
        <f t="shared" si="45"/>
        <v>46.730462519936204</v>
      </c>
      <c r="AU50" s="75">
        <f t="shared" si="45"/>
        <v>44.64692482915718</v>
      </c>
      <c r="AV50" s="76">
        <f t="shared" si="45"/>
        <v>46.06741573033708</v>
      </c>
    </row>
    <row r="51" spans="1:48" ht="6" customHeight="1" thickBot="1">
      <c r="A51" s="105"/>
      <c r="B51" s="106"/>
      <c r="C51" s="82"/>
      <c r="D51" s="82"/>
      <c r="E51" s="82"/>
      <c r="F51" s="107"/>
      <c r="G51" s="84"/>
      <c r="H51" s="82"/>
      <c r="I51" s="107"/>
      <c r="J51" s="84"/>
      <c r="K51" s="82"/>
      <c r="L51" s="107"/>
      <c r="M51" s="84"/>
      <c r="N51" s="82"/>
      <c r="O51" s="107"/>
      <c r="P51" s="84"/>
      <c r="Q51" s="82"/>
      <c r="R51" s="107"/>
      <c r="S51" s="84"/>
      <c r="T51" s="82"/>
      <c r="U51" s="82"/>
      <c r="V51" s="107"/>
      <c r="W51" s="84"/>
      <c r="X51" s="82"/>
      <c r="Y51" s="107"/>
      <c r="Z51" s="84"/>
      <c r="AA51" s="82"/>
      <c r="AB51" s="82"/>
      <c r="AC51" s="107"/>
      <c r="AD51" s="84"/>
      <c r="AE51" s="82"/>
      <c r="AF51" s="107"/>
      <c r="AG51" s="84"/>
      <c r="AH51" s="82"/>
      <c r="AI51" s="107"/>
      <c r="AJ51" s="84"/>
      <c r="AK51" s="82"/>
      <c r="AL51" s="82"/>
      <c r="AM51" s="107"/>
      <c r="AN51" s="84"/>
      <c r="AO51" s="82"/>
      <c r="AP51" s="107"/>
      <c r="AQ51" s="84"/>
      <c r="AR51" s="82"/>
      <c r="AS51" s="107"/>
      <c r="AT51" s="86"/>
      <c r="AU51" s="87"/>
      <c r="AV51" s="87"/>
    </row>
    <row r="52" spans="1:48" ht="12" customHeight="1">
      <c r="A52" s="46" t="s">
        <v>44</v>
      </c>
      <c r="B52" s="11"/>
      <c r="C52" s="83" t="s">
        <v>46</v>
      </c>
      <c r="D52" s="12" t="s">
        <v>21</v>
      </c>
      <c r="E52" s="12" t="s">
        <v>22</v>
      </c>
      <c r="F52" s="32" t="s">
        <v>23</v>
      </c>
      <c r="G52" s="28" t="s">
        <v>21</v>
      </c>
      <c r="H52" s="12" t="s">
        <v>22</v>
      </c>
      <c r="I52" s="32" t="s">
        <v>23</v>
      </c>
      <c r="J52" s="28" t="s">
        <v>21</v>
      </c>
      <c r="K52" s="12" t="s">
        <v>22</v>
      </c>
      <c r="L52" s="32" t="s">
        <v>23</v>
      </c>
      <c r="M52" s="28" t="s">
        <v>21</v>
      </c>
      <c r="N52" s="12" t="s">
        <v>22</v>
      </c>
      <c r="O52" s="32" t="s">
        <v>23</v>
      </c>
      <c r="P52" s="28" t="s">
        <v>21</v>
      </c>
      <c r="Q52" s="12" t="s">
        <v>22</v>
      </c>
      <c r="R52" s="32" t="s">
        <v>23</v>
      </c>
      <c r="S52" s="85" t="s">
        <v>46</v>
      </c>
      <c r="T52" s="12" t="s">
        <v>21</v>
      </c>
      <c r="U52" s="12" t="s">
        <v>22</v>
      </c>
      <c r="V52" s="32" t="s">
        <v>23</v>
      </c>
      <c r="W52" s="28" t="s">
        <v>21</v>
      </c>
      <c r="X52" s="12" t="s">
        <v>22</v>
      </c>
      <c r="Y52" s="33" t="s">
        <v>23</v>
      </c>
      <c r="Z52" s="85" t="s">
        <v>46</v>
      </c>
      <c r="AA52" s="12" t="s">
        <v>21</v>
      </c>
      <c r="AB52" s="12" t="s">
        <v>22</v>
      </c>
      <c r="AC52" s="32" t="s">
        <v>23</v>
      </c>
      <c r="AD52" s="28" t="s">
        <v>21</v>
      </c>
      <c r="AE52" s="12" t="s">
        <v>22</v>
      </c>
      <c r="AF52" s="32" t="s">
        <v>23</v>
      </c>
      <c r="AG52" s="28" t="s">
        <v>21</v>
      </c>
      <c r="AH52" s="12" t="s">
        <v>22</v>
      </c>
      <c r="AI52" s="32" t="s">
        <v>23</v>
      </c>
      <c r="AJ52" s="85" t="s">
        <v>46</v>
      </c>
      <c r="AK52" s="12" t="s">
        <v>21</v>
      </c>
      <c r="AL52" s="12" t="s">
        <v>22</v>
      </c>
      <c r="AM52" s="32" t="s">
        <v>23</v>
      </c>
      <c r="AN52" s="28" t="s">
        <v>21</v>
      </c>
      <c r="AO52" s="12" t="s">
        <v>22</v>
      </c>
      <c r="AP52" s="32" t="s">
        <v>23</v>
      </c>
      <c r="AQ52" s="28" t="s">
        <v>21</v>
      </c>
      <c r="AR52" s="12" t="s">
        <v>22</v>
      </c>
      <c r="AS52" s="32" t="s">
        <v>23</v>
      </c>
      <c r="AT52" s="39" t="s">
        <v>21</v>
      </c>
      <c r="AU52" s="22" t="s">
        <v>22</v>
      </c>
      <c r="AV52" s="23" t="s">
        <v>23</v>
      </c>
    </row>
    <row r="53" spans="1:48" ht="12" customHeight="1">
      <c r="A53" s="47"/>
      <c r="B53" s="9" t="s">
        <v>20</v>
      </c>
      <c r="C53" s="49" t="s">
        <v>48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1"/>
    </row>
    <row r="54" spans="1:48" ht="12" customHeight="1">
      <c r="A54" s="47"/>
      <c r="B54" s="9" t="s">
        <v>17</v>
      </c>
      <c r="C54" s="56">
        <f>+L54+I54+R54+F54+O54</f>
        <v>1033</v>
      </c>
      <c r="D54" s="5">
        <v>183</v>
      </c>
      <c r="E54" s="5">
        <v>77</v>
      </c>
      <c r="F54" s="30">
        <f>+D54+E54</f>
        <v>260</v>
      </c>
      <c r="G54" s="26">
        <v>198</v>
      </c>
      <c r="H54" s="5">
        <v>38</v>
      </c>
      <c r="I54" s="30">
        <f>+G54+H54</f>
        <v>236</v>
      </c>
      <c r="J54" s="26">
        <v>95</v>
      </c>
      <c r="K54" s="5">
        <v>39</v>
      </c>
      <c r="L54" s="30">
        <f>+J54+K54</f>
        <v>134</v>
      </c>
      <c r="M54" s="26">
        <v>92</v>
      </c>
      <c r="N54" s="5">
        <v>119</v>
      </c>
      <c r="O54" s="30">
        <f>+M54+N54</f>
        <v>211</v>
      </c>
      <c r="P54" s="26">
        <v>148</v>
      </c>
      <c r="Q54" s="5">
        <v>44</v>
      </c>
      <c r="R54" s="30">
        <f>+P54+Q54</f>
        <v>192</v>
      </c>
      <c r="S54" s="63">
        <f>+Y54+V54</f>
        <v>534</v>
      </c>
      <c r="T54" s="5">
        <v>252</v>
      </c>
      <c r="U54" s="5">
        <v>60</v>
      </c>
      <c r="V54" s="30">
        <f>+T54+U54</f>
        <v>312</v>
      </c>
      <c r="W54" s="26">
        <v>80</v>
      </c>
      <c r="X54" s="5">
        <v>142</v>
      </c>
      <c r="Y54" s="30">
        <f>SUM(W54:X54)</f>
        <v>222</v>
      </c>
      <c r="Z54" s="63">
        <f>+AI54+AF54+AC54</f>
        <v>368</v>
      </c>
      <c r="AA54" s="5">
        <v>78</v>
      </c>
      <c r="AB54" s="5">
        <v>32</v>
      </c>
      <c r="AC54" s="30">
        <f>+AA54+AB54</f>
        <v>110</v>
      </c>
      <c r="AD54" s="26">
        <v>96</v>
      </c>
      <c r="AE54" s="5">
        <v>17</v>
      </c>
      <c r="AF54" s="30">
        <f>+AD54+AE54</f>
        <v>113</v>
      </c>
      <c r="AG54" s="26">
        <v>139</v>
      </c>
      <c r="AH54" s="5">
        <v>6</v>
      </c>
      <c r="AI54" s="30">
        <f>+AG54+AH54</f>
        <v>145</v>
      </c>
      <c r="AJ54" s="63">
        <f>+AM54+AP54+AS54</f>
        <v>440</v>
      </c>
      <c r="AK54" s="5">
        <v>60</v>
      </c>
      <c r="AL54" s="5">
        <v>75</v>
      </c>
      <c r="AM54" s="30">
        <f>+AK54+AL54</f>
        <v>135</v>
      </c>
      <c r="AN54" s="26">
        <v>44</v>
      </c>
      <c r="AO54" s="5">
        <v>19</v>
      </c>
      <c r="AP54" s="30">
        <f>+AN54+AO54</f>
        <v>63</v>
      </c>
      <c r="AQ54" s="26">
        <v>125</v>
      </c>
      <c r="AR54" s="5">
        <v>117</v>
      </c>
      <c r="AS54" s="30">
        <f>+AQ54+AR54</f>
        <v>242</v>
      </c>
      <c r="AT54" s="71">
        <f>+W54+T54+AK54+AN54+AQ54+J54+G54+P54+D54+M54+AG54+AD54+AA54</f>
        <v>1590</v>
      </c>
      <c r="AU54" s="72">
        <f>+X54+U54+AL54+AO54+AR54+K54+H54+Q54+E54+N54+AH54+AE54+AB54</f>
        <v>785</v>
      </c>
      <c r="AV54" s="73">
        <f>+AT54+AU54</f>
        <v>2375</v>
      </c>
    </row>
    <row r="55" spans="1:48" ht="12" customHeight="1">
      <c r="A55" s="47"/>
      <c r="B55" s="9" t="s">
        <v>18</v>
      </c>
      <c r="C55" s="56">
        <f>+L55+I55+R55+F55+O55</f>
        <v>327</v>
      </c>
      <c r="D55" s="5">
        <v>58</v>
      </c>
      <c r="E55" s="5">
        <v>17</v>
      </c>
      <c r="F55" s="30">
        <f>+D55+E55</f>
        <v>75</v>
      </c>
      <c r="G55" s="26">
        <v>56</v>
      </c>
      <c r="H55" s="5">
        <v>8</v>
      </c>
      <c r="I55" s="30">
        <f>+G55+H55</f>
        <v>64</v>
      </c>
      <c r="J55" s="26">
        <v>20</v>
      </c>
      <c r="K55" s="5">
        <v>14</v>
      </c>
      <c r="L55" s="30">
        <f>+J55+K55</f>
        <v>34</v>
      </c>
      <c r="M55" s="26">
        <v>36</v>
      </c>
      <c r="N55" s="5">
        <v>35</v>
      </c>
      <c r="O55" s="30">
        <f>+M55+N55</f>
        <v>71</v>
      </c>
      <c r="P55" s="26">
        <v>62</v>
      </c>
      <c r="Q55" s="5">
        <v>21</v>
      </c>
      <c r="R55" s="30">
        <f>+P55+Q55</f>
        <v>83</v>
      </c>
      <c r="S55" s="63">
        <f>+Y55+V55</f>
        <v>216</v>
      </c>
      <c r="T55" s="5">
        <v>127</v>
      </c>
      <c r="U55" s="5">
        <v>31</v>
      </c>
      <c r="V55" s="35">
        <f>+T55+U55</f>
        <v>158</v>
      </c>
      <c r="W55" s="26">
        <v>27</v>
      </c>
      <c r="X55" s="5">
        <v>31</v>
      </c>
      <c r="Y55" s="30">
        <f>SUM(W55:X55)</f>
        <v>58</v>
      </c>
      <c r="Z55" s="63">
        <f>+AI55+AF55+AC55</f>
        <v>125</v>
      </c>
      <c r="AA55" s="5">
        <v>23</v>
      </c>
      <c r="AB55" s="5">
        <v>9</v>
      </c>
      <c r="AC55" s="30">
        <f>+AA55+AB55</f>
        <v>32</v>
      </c>
      <c r="AD55" s="26">
        <v>33</v>
      </c>
      <c r="AE55" s="5">
        <v>4</v>
      </c>
      <c r="AF55" s="30">
        <f>+AD55+AE55</f>
        <v>37</v>
      </c>
      <c r="AG55" s="26">
        <v>51</v>
      </c>
      <c r="AH55" s="5">
        <v>5</v>
      </c>
      <c r="AI55" s="30">
        <f>+AG55+AH55</f>
        <v>56</v>
      </c>
      <c r="AJ55" s="63">
        <f>+AM55+AP55+AS55</f>
        <v>145</v>
      </c>
      <c r="AK55" s="5">
        <v>22</v>
      </c>
      <c r="AL55" s="5">
        <v>20</v>
      </c>
      <c r="AM55" s="30">
        <f>+AK55+AL55</f>
        <v>42</v>
      </c>
      <c r="AN55" s="26">
        <v>14</v>
      </c>
      <c r="AO55" s="5">
        <v>4</v>
      </c>
      <c r="AP55" s="30">
        <f>+AN55+AO55</f>
        <v>18</v>
      </c>
      <c r="AQ55" s="26">
        <v>44</v>
      </c>
      <c r="AR55" s="5">
        <v>41</v>
      </c>
      <c r="AS55" s="30">
        <f>+AQ55+AR55</f>
        <v>85</v>
      </c>
      <c r="AT55" s="71">
        <f>+W55+T55+AK55+AN55+AQ55+J55+G55+P55+D55+M55+AG55+AD55+AA55</f>
        <v>573</v>
      </c>
      <c r="AU55" s="72">
        <f>+X55+U55+AL55+AO55+AR55+K55+H55+Q55+E55+N55+AH55+AE55+AB55</f>
        <v>240</v>
      </c>
      <c r="AV55" s="73">
        <f>+AT55+AU55</f>
        <v>813</v>
      </c>
    </row>
    <row r="56" spans="1:48" ht="12" customHeight="1">
      <c r="A56" s="47"/>
      <c r="B56" s="9" t="s">
        <v>30</v>
      </c>
      <c r="C56" s="56">
        <f aca="true" t="shared" si="47" ref="C56:V56">SUM(C55*100)/C54</f>
        <v>31.655372700871247</v>
      </c>
      <c r="D56" s="5">
        <f t="shared" si="47"/>
        <v>31.693989071038253</v>
      </c>
      <c r="E56" s="5">
        <f t="shared" si="47"/>
        <v>22.07792207792208</v>
      </c>
      <c r="F56" s="30">
        <f t="shared" si="47"/>
        <v>28.846153846153847</v>
      </c>
      <c r="G56" s="26">
        <f t="shared" si="47"/>
        <v>28.282828282828284</v>
      </c>
      <c r="H56" s="5">
        <f t="shared" si="47"/>
        <v>21.05263157894737</v>
      </c>
      <c r="I56" s="30">
        <f t="shared" si="47"/>
        <v>27.11864406779661</v>
      </c>
      <c r="J56" s="26">
        <f t="shared" si="47"/>
        <v>21.05263157894737</v>
      </c>
      <c r="K56" s="5">
        <f t="shared" si="47"/>
        <v>35.8974358974359</v>
      </c>
      <c r="L56" s="30">
        <f t="shared" si="47"/>
        <v>25.37313432835821</v>
      </c>
      <c r="M56" s="26">
        <f t="shared" si="47"/>
        <v>39.130434782608695</v>
      </c>
      <c r="N56" s="5">
        <f t="shared" si="47"/>
        <v>29.41176470588235</v>
      </c>
      <c r="O56" s="30">
        <f t="shared" si="47"/>
        <v>33.649289099526065</v>
      </c>
      <c r="P56" s="26">
        <f t="shared" si="47"/>
        <v>41.891891891891895</v>
      </c>
      <c r="Q56" s="5">
        <f t="shared" si="47"/>
        <v>47.72727272727273</v>
      </c>
      <c r="R56" s="30">
        <f t="shared" si="47"/>
        <v>43.229166666666664</v>
      </c>
      <c r="S56" s="63">
        <f t="shared" si="47"/>
        <v>40.449438202247194</v>
      </c>
      <c r="T56" s="5">
        <f t="shared" si="47"/>
        <v>50.3968253968254</v>
      </c>
      <c r="U56" s="5">
        <f t="shared" si="47"/>
        <v>51.666666666666664</v>
      </c>
      <c r="V56" s="30">
        <f t="shared" si="47"/>
        <v>50.64102564102564</v>
      </c>
      <c r="W56" s="26">
        <f aca="true" t="shared" si="48" ref="W56:AV56">SUM(W55*100)/W54</f>
        <v>33.75</v>
      </c>
      <c r="X56" s="5">
        <f t="shared" si="48"/>
        <v>21.830985915492956</v>
      </c>
      <c r="Y56" s="30">
        <f t="shared" si="48"/>
        <v>26.126126126126128</v>
      </c>
      <c r="Z56" s="63">
        <f aca="true" t="shared" si="49" ref="Z56:AI56">SUM(Z55*100)/Z54</f>
        <v>33.96739130434783</v>
      </c>
      <c r="AA56" s="5">
        <f t="shared" si="49"/>
        <v>29.487179487179485</v>
      </c>
      <c r="AB56" s="5">
        <f t="shared" si="49"/>
        <v>28.125</v>
      </c>
      <c r="AC56" s="30">
        <f t="shared" si="49"/>
        <v>29.09090909090909</v>
      </c>
      <c r="AD56" s="26">
        <f t="shared" si="49"/>
        <v>34.375</v>
      </c>
      <c r="AE56" s="5">
        <f t="shared" si="49"/>
        <v>23.529411764705884</v>
      </c>
      <c r="AF56" s="30">
        <f t="shared" si="49"/>
        <v>32.743362831858406</v>
      </c>
      <c r="AG56" s="26">
        <f t="shared" si="49"/>
        <v>36.69064748201439</v>
      </c>
      <c r="AH56" s="5">
        <f t="shared" si="49"/>
        <v>83.33333333333333</v>
      </c>
      <c r="AI56" s="30">
        <f t="shared" si="49"/>
        <v>38.62068965517241</v>
      </c>
      <c r="AJ56" s="63">
        <f t="shared" si="48"/>
        <v>32.95454545454545</v>
      </c>
      <c r="AK56" s="5">
        <f t="shared" si="48"/>
        <v>36.666666666666664</v>
      </c>
      <c r="AL56" s="5">
        <f t="shared" si="48"/>
        <v>26.666666666666668</v>
      </c>
      <c r="AM56" s="30">
        <f t="shared" si="48"/>
        <v>31.11111111111111</v>
      </c>
      <c r="AN56" s="26">
        <f t="shared" si="48"/>
        <v>31.818181818181817</v>
      </c>
      <c r="AO56" s="5">
        <f t="shared" si="48"/>
        <v>21.05263157894737</v>
      </c>
      <c r="AP56" s="30">
        <f t="shared" si="48"/>
        <v>28.571428571428573</v>
      </c>
      <c r="AQ56" s="26">
        <f t="shared" si="48"/>
        <v>35.2</v>
      </c>
      <c r="AR56" s="5">
        <f t="shared" si="48"/>
        <v>35.042735042735046</v>
      </c>
      <c r="AS56" s="30">
        <f t="shared" si="48"/>
        <v>35.12396694214876</v>
      </c>
      <c r="AT56" s="71">
        <f t="shared" si="48"/>
        <v>36.0377358490566</v>
      </c>
      <c r="AU56" s="72">
        <f t="shared" si="48"/>
        <v>30.573248407643312</v>
      </c>
      <c r="AV56" s="73">
        <f t="shared" si="48"/>
        <v>34.23157894736842</v>
      </c>
    </row>
    <row r="57" spans="1:48" ht="12" customHeight="1">
      <c r="A57" s="47"/>
      <c r="B57" s="9" t="s">
        <v>19</v>
      </c>
      <c r="C57" s="56">
        <f aca="true" t="shared" si="50" ref="C57:V57">100-C56</f>
        <v>68.34462729912875</v>
      </c>
      <c r="D57" s="5">
        <f t="shared" si="50"/>
        <v>68.30601092896174</v>
      </c>
      <c r="E57" s="5">
        <f t="shared" si="50"/>
        <v>77.92207792207792</v>
      </c>
      <c r="F57" s="30">
        <f t="shared" si="50"/>
        <v>71.15384615384616</v>
      </c>
      <c r="G57" s="26">
        <f t="shared" si="50"/>
        <v>71.71717171717171</v>
      </c>
      <c r="H57" s="5">
        <f t="shared" si="50"/>
        <v>78.94736842105263</v>
      </c>
      <c r="I57" s="30">
        <f t="shared" si="50"/>
        <v>72.88135593220339</v>
      </c>
      <c r="J57" s="26">
        <f t="shared" si="50"/>
        <v>78.94736842105263</v>
      </c>
      <c r="K57" s="5">
        <f t="shared" si="50"/>
        <v>64.1025641025641</v>
      </c>
      <c r="L57" s="30">
        <f t="shared" si="50"/>
        <v>74.6268656716418</v>
      </c>
      <c r="M57" s="26">
        <f t="shared" si="50"/>
        <v>60.869565217391305</v>
      </c>
      <c r="N57" s="5">
        <f t="shared" si="50"/>
        <v>70.58823529411765</v>
      </c>
      <c r="O57" s="30">
        <f t="shared" si="50"/>
        <v>66.35071090047393</v>
      </c>
      <c r="P57" s="26">
        <f t="shared" si="50"/>
        <v>58.108108108108105</v>
      </c>
      <c r="Q57" s="5">
        <f t="shared" si="50"/>
        <v>52.27272727272727</v>
      </c>
      <c r="R57" s="30">
        <f t="shared" si="50"/>
        <v>56.770833333333336</v>
      </c>
      <c r="S57" s="63">
        <f t="shared" si="50"/>
        <v>59.550561797752806</v>
      </c>
      <c r="T57" s="5">
        <f t="shared" si="50"/>
        <v>49.6031746031746</v>
      </c>
      <c r="U57" s="5">
        <f t="shared" si="50"/>
        <v>48.333333333333336</v>
      </c>
      <c r="V57" s="30">
        <f t="shared" si="50"/>
        <v>49.35897435897436</v>
      </c>
      <c r="W57" s="26">
        <f aca="true" t="shared" si="51" ref="W57:AV57">100-W56</f>
        <v>66.25</v>
      </c>
      <c r="X57" s="5">
        <f t="shared" si="51"/>
        <v>78.16901408450704</v>
      </c>
      <c r="Y57" s="30">
        <f t="shared" si="51"/>
        <v>73.87387387387388</v>
      </c>
      <c r="Z57" s="63">
        <f aca="true" t="shared" si="52" ref="Z57:AI57">100-Z56</f>
        <v>66.03260869565217</v>
      </c>
      <c r="AA57" s="5">
        <f t="shared" si="52"/>
        <v>70.51282051282051</v>
      </c>
      <c r="AB57" s="5">
        <f t="shared" si="52"/>
        <v>71.875</v>
      </c>
      <c r="AC57" s="30">
        <f t="shared" si="52"/>
        <v>70.9090909090909</v>
      </c>
      <c r="AD57" s="26">
        <f t="shared" si="52"/>
        <v>65.625</v>
      </c>
      <c r="AE57" s="5">
        <f t="shared" si="52"/>
        <v>76.47058823529412</v>
      </c>
      <c r="AF57" s="30">
        <f t="shared" si="52"/>
        <v>67.2566371681416</v>
      </c>
      <c r="AG57" s="26">
        <f t="shared" si="52"/>
        <v>63.30935251798561</v>
      </c>
      <c r="AH57" s="5">
        <f t="shared" si="52"/>
        <v>16.66666666666667</v>
      </c>
      <c r="AI57" s="30">
        <f t="shared" si="52"/>
        <v>61.37931034482759</v>
      </c>
      <c r="AJ57" s="63">
        <f t="shared" si="51"/>
        <v>67.04545454545455</v>
      </c>
      <c r="AK57" s="5">
        <f t="shared" si="51"/>
        <v>63.333333333333336</v>
      </c>
      <c r="AL57" s="5">
        <f t="shared" si="51"/>
        <v>73.33333333333333</v>
      </c>
      <c r="AM57" s="30">
        <f t="shared" si="51"/>
        <v>68.88888888888889</v>
      </c>
      <c r="AN57" s="26">
        <f t="shared" si="51"/>
        <v>68.18181818181819</v>
      </c>
      <c r="AO57" s="5">
        <f t="shared" si="51"/>
        <v>78.94736842105263</v>
      </c>
      <c r="AP57" s="30">
        <f t="shared" si="51"/>
        <v>71.42857142857143</v>
      </c>
      <c r="AQ57" s="26">
        <f t="shared" si="51"/>
        <v>64.8</v>
      </c>
      <c r="AR57" s="5">
        <f t="shared" si="51"/>
        <v>64.95726495726495</v>
      </c>
      <c r="AS57" s="30">
        <f t="shared" si="51"/>
        <v>64.87603305785123</v>
      </c>
      <c r="AT57" s="71">
        <f t="shared" si="51"/>
        <v>63.9622641509434</v>
      </c>
      <c r="AU57" s="72">
        <f t="shared" si="51"/>
        <v>69.42675159235668</v>
      </c>
      <c r="AV57" s="73">
        <f t="shared" si="51"/>
        <v>65.76842105263158</v>
      </c>
    </row>
    <row r="58" spans="1:48" ht="12" customHeight="1">
      <c r="A58" s="47"/>
      <c r="B58" s="9" t="s">
        <v>31</v>
      </c>
      <c r="C58" s="56">
        <f>+L58+I58+R58+F58+O58</f>
        <v>463</v>
      </c>
      <c r="D58" s="5">
        <v>84</v>
      </c>
      <c r="E58" s="5">
        <v>28</v>
      </c>
      <c r="F58" s="30">
        <f>+D58+E58</f>
        <v>112</v>
      </c>
      <c r="G58" s="26">
        <v>85</v>
      </c>
      <c r="H58" s="5">
        <v>14</v>
      </c>
      <c r="I58" s="30">
        <f>+G58+H58</f>
        <v>99</v>
      </c>
      <c r="J58" s="26">
        <v>41</v>
      </c>
      <c r="K58" s="5">
        <v>16</v>
      </c>
      <c r="L58" s="30">
        <f>J58+K58</f>
        <v>57</v>
      </c>
      <c r="M58" s="26">
        <v>43</v>
      </c>
      <c r="N58" s="5">
        <v>60</v>
      </c>
      <c r="O58" s="30">
        <f>+N58+N58</f>
        <v>120</v>
      </c>
      <c r="P58" s="26">
        <v>55</v>
      </c>
      <c r="Q58" s="5">
        <v>20</v>
      </c>
      <c r="R58" s="30">
        <f>+P58+Q58</f>
        <v>75</v>
      </c>
      <c r="S58" s="63">
        <f>+Y58+V58</f>
        <v>234</v>
      </c>
      <c r="T58" s="5">
        <v>136</v>
      </c>
      <c r="U58" s="5">
        <v>34</v>
      </c>
      <c r="V58" s="35">
        <f>+T58+U58</f>
        <v>170</v>
      </c>
      <c r="W58" s="26">
        <v>32</v>
      </c>
      <c r="X58" s="5">
        <v>32</v>
      </c>
      <c r="Y58" s="30">
        <f>SUM(W58:X58)</f>
        <v>64</v>
      </c>
      <c r="Z58" s="63">
        <f>+AI58+AF58+AC58</f>
        <v>177</v>
      </c>
      <c r="AA58" s="5">
        <v>34</v>
      </c>
      <c r="AB58" s="5">
        <v>14</v>
      </c>
      <c r="AC58" s="30">
        <f>+AA58+AB58</f>
        <v>48</v>
      </c>
      <c r="AD58" s="26">
        <v>54</v>
      </c>
      <c r="AE58" s="5">
        <v>9</v>
      </c>
      <c r="AF58" s="30">
        <f>+AD58+AE58</f>
        <v>63</v>
      </c>
      <c r="AG58" s="26">
        <v>63</v>
      </c>
      <c r="AH58" s="5">
        <v>3</v>
      </c>
      <c r="AI58" s="30">
        <f>+AG58+AH58</f>
        <v>66</v>
      </c>
      <c r="AJ58" s="63">
        <f>+AM58+AP58+AS58</f>
        <v>183</v>
      </c>
      <c r="AK58" s="5">
        <v>33</v>
      </c>
      <c r="AL58" s="5">
        <v>35</v>
      </c>
      <c r="AM58" s="30">
        <f>+AK58+AL58</f>
        <v>68</v>
      </c>
      <c r="AN58" s="26">
        <v>18</v>
      </c>
      <c r="AO58" s="5">
        <v>10</v>
      </c>
      <c r="AP58" s="30">
        <f>+AN58+AO58</f>
        <v>28</v>
      </c>
      <c r="AQ58" s="26">
        <v>50</v>
      </c>
      <c r="AR58" s="5">
        <v>37</v>
      </c>
      <c r="AS58" s="30">
        <f>+AQ58+AR58</f>
        <v>87</v>
      </c>
      <c r="AT58" s="71">
        <f>+W58+T58+AK58+AN58+AQ58+J58+G58+P58+D58+M58+AG58+AD58+AA58</f>
        <v>728</v>
      </c>
      <c r="AU58" s="72">
        <f>+X58+U58+AL58+AO58+AR58+K58+H58+Q58+E58+N58+AH58+AE58+AB58</f>
        <v>312</v>
      </c>
      <c r="AV58" s="73">
        <f>+AT58+AU58</f>
        <v>1040</v>
      </c>
    </row>
    <row r="59" spans="1:48" ht="12" customHeight="1" thickBot="1">
      <c r="A59" s="48"/>
      <c r="B59" s="13" t="s">
        <v>32</v>
      </c>
      <c r="C59" s="57">
        <f aca="true" t="shared" si="53" ref="C59:V59">SUM(C58*100)/C54</f>
        <v>44.820909970958375</v>
      </c>
      <c r="D59" s="14">
        <f t="shared" si="53"/>
        <v>45.90163934426229</v>
      </c>
      <c r="E59" s="14">
        <f t="shared" si="53"/>
        <v>36.36363636363637</v>
      </c>
      <c r="F59" s="31">
        <f t="shared" si="53"/>
        <v>43.07692307692308</v>
      </c>
      <c r="G59" s="27">
        <f t="shared" si="53"/>
        <v>42.92929292929293</v>
      </c>
      <c r="H59" s="14">
        <f t="shared" si="53"/>
        <v>36.8421052631579</v>
      </c>
      <c r="I59" s="31">
        <f t="shared" si="53"/>
        <v>41.94915254237288</v>
      </c>
      <c r="J59" s="27">
        <f t="shared" si="53"/>
        <v>43.1578947368421</v>
      </c>
      <c r="K59" s="14">
        <f t="shared" si="53"/>
        <v>41.02564102564103</v>
      </c>
      <c r="L59" s="31">
        <f t="shared" si="53"/>
        <v>42.53731343283582</v>
      </c>
      <c r="M59" s="27">
        <f t="shared" si="53"/>
        <v>46.73913043478261</v>
      </c>
      <c r="N59" s="14">
        <f t="shared" si="53"/>
        <v>50.42016806722689</v>
      </c>
      <c r="O59" s="31">
        <f t="shared" si="53"/>
        <v>56.872037914691944</v>
      </c>
      <c r="P59" s="27">
        <f t="shared" si="53"/>
        <v>37.16216216216216</v>
      </c>
      <c r="Q59" s="14">
        <f t="shared" si="53"/>
        <v>45.45454545454545</v>
      </c>
      <c r="R59" s="31">
        <f t="shared" si="53"/>
        <v>39.0625</v>
      </c>
      <c r="S59" s="64">
        <f t="shared" si="53"/>
        <v>43.82022471910113</v>
      </c>
      <c r="T59" s="14">
        <f t="shared" si="53"/>
        <v>53.96825396825397</v>
      </c>
      <c r="U59" s="14">
        <f t="shared" si="53"/>
        <v>56.666666666666664</v>
      </c>
      <c r="V59" s="31">
        <f t="shared" si="53"/>
        <v>54.48717948717949</v>
      </c>
      <c r="W59" s="27">
        <f aca="true" t="shared" si="54" ref="W59:AV59">SUM(W58*100)/W54</f>
        <v>40</v>
      </c>
      <c r="X59" s="14">
        <f t="shared" si="54"/>
        <v>22.535211267605632</v>
      </c>
      <c r="Y59" s="31">
        <f t="shared" si="54"/>
        <v>28.82882882882883</v>
      </c>
      <c r="Z59" s="64">
        <f aca="true" t="shared" si="55" ref="Z59:AI59">SUM(Z58*100)/Z54</f>
        <v>48.09782608695652</v>
      </c>
      <c r="AA59" s="14">
        <f t="shared" si="55"/>
        <v>43.58974358974359</v>
      </c>
      <c r="AB59" s="14">
        <f t="shared" si="55"/>
        <v>43.75</v>
      </c>
      <c r="AC59" s="31">
        <f t="shared" si="55"/>
        <v>43.63636363636363</v>
      </c>
      <c r="AD59" s="27">
        <f t="shared" si="55"/>
        <v>56.25</v>
      </c>
      <c r="AE59" s="14">
        <f t="shared" si="55"/>
        <v>52.94117647058823</v>
      </c>
      <c r="AF59" s="31">
        <f t="shared" si="55"/>
        <v>55.75221238938053</v>
      </c>
      <c r="AG59" s="27">
        <f t="shared" si="55"/>
        <v>45.32374100719424</v>
      </c>
      <c r="AH59" s="14">
        <f t="shared" si="55"/>
        <v>50</v>
      </c>
      <c r="AI59" s="31">
        <f t="shared" si="55"/>
        <v>45.51724137931034</v>
      </c>
      <c r="AJ59" s="64">
        <f t="shared" si="54"/>
        <v>41.59090909090909</v>
      </c>
      <c r="AK59" s="14">
        <f t="shared" si="54"/>
        <v>55</v>
      </c>
      <c r="AL59" s="14">
        <f t="shared" si="54"/>
        <v>46.666666666666664</v>
      </c>
      <c r="AM59" s="31">
        <f t="shared" si="54"/>
        <v>50.370370370370374</v>
      </c>
      <c r="AN59" s="27">
        <f t="shared" si="54"/>
        <v>40.90909090909091</v>
      </c>
      <c r="AO59" s="14">
        <f t="shared" si="54"/>
        <v>52.63157894736842</v>
      </c>
      <c r="AP59" s="31">
        <f t="shared" si="54"/>
        <v>44.44444444444444</v>
      </c>
      <c r="AQ59" s="27">
        <f t="shared" si="54"/>
        <v>40</v>
      </c>
      <c r="AR59" s="14">
        <f t="shared" si="54"/>
        <v>31.623931623931625</v>
      </c>
      <c r="AS59" s="31">
        <f t="shared" si="54"/>
        <v>35.950413223140494</v>
      </c>
      <c r="AT59" s="74">
        <f t="shared" si="54"/>
        <v>45.78616352201258</v>
      </c>
      <c r="AU59" s="75">
        <f t="shared" si="54"/>
        <v>39.745222929936304</v>
      </c>
      <c r="AV59" s="76">
        <f t="shared" si="54"/>
        <v>43.78947368421053</v>
      </c>
    </row>
    <row r="60" spans="1:48" ht="6" customHeight="1" thickBot="1">
      <c r="A60" s="105"/>
      <c r="B60" s="106"/>
      <c r="C60" s="82"/>
      <c r="D60" s="82"/>
      <c r="E60" s="82"/>
      <c r="F60" s="107"/>
      <c r="G60" s="84"/>
      <c r="H60" s="82"/>
      <c r="I60" s="107"/>
      <c r="J60" s="84"/>
      <c r="K60" s="82"/>
      <c r="L60" s="107"/>
      <c r="M60" s="84"/>
      <c r="N60" s="82"/>
      <c r="O60" s="107"/>
      <c r="P60" s="84"/>
      <c r="Q60" s="82"/>
      <c r="R60" s="107"/>
      <c r="S60" s="84"/>
      <c r="T60" s="82"/>
      <c r="U60" s="82"/>
      <c r="V60" s="107"/>
      <c r="W60" s="84"/>
      <c r="X60" s="82"/>
      <c r="Y60" s="107"/>
      <c r="Z60" s="84"/>
      <c r="AA60" s="82"/>
      <c r="AB60" s="82"/>
      <c r="AC60" s="107"/>
      <c r="AD60" s="84"/>
      <c r="AE60" s="82"/>
      <c r="AF60" s="107"/>
      <c r="AG60" s="84"/>
      <c r="AH60" s="82"/>
      <c r="AI60" s="107"/>
      <c r="AJ60" s="84"/>
      <c r="AK60" s="82"/>
      <c r="AL60" s="82"/>
      <c r="AM60" s="107"/>
      <c r="AN60" s="84"/>
      <c r="AO60" s="82"/>
      <c r="AP60" s="107"/>
      <c r="AQ60" s="84"/>
      <c r="AR60" s="82"/>
      <c r="AS60" s="107"/>
      <c r="AT60" s="86"/>
      <c r="AU60" s="87"/>
      <c r="AV60" s="87"/>
    </row>
    <row r="61" spans="1:48" ht="12" customHeight="1">
      <c r="A61" s="109" t="s">
        <v>37</v>
      </c>
      <c r="B61" s="110"/>
      <c r="C61" s="83" t="s">
        <v>46</v>
      </c>
      <c r="D61" s="121" t="s">
        <v>21</v>
      </c>
      <c r="E61" s="121" t="s">
        <v>22</v>
      </c>
      <c r="F61" s="122" t="s">
        <v>23</v>
      </c>
      <c r="G61" s="123" t="s">
        <v>21</v>
      </c>
      <c r="H61" s="121" t="s">
        <v>22</v>
      </c>
      <c r="I61" s="122" t="s">
        <v>23</v>
      </c>
      <c r="J61" s="123" t="s">
        <v>21</v>
      </c>
      <c r="K61" s="121" t="s">
        <v>22</v>
      </c>
      <c r="L61" s="122" t="s">
        <v>23</v>
      </c>
      <c r="M61" s="123" t="s">
        <v>21</v>
      </c>
      <c r="N61" s="121" t="s">
        <v>22</v>
      </c>
      <c r="O61" s="122" t="s">
        <v>23</v>
      </c>
      <c r="P61" s="123" t="s">
        <v>21</v>
      </c>
      <c r="Q61" s="121" t="s">
        <v>22</v>
      </c>
      <c r="R61" s="122" t="s">
        <v>23</v>
      </c>
      <c r="S61" s="85" t="s">
        <v>46</v>
      </c>
      <c r="T61" s="121" t="s">
        <v>21</v>
      </c>
      <c r="U61" s="121" t="s">
        <v>22</v>
      </c>
      <c r="V61" s="122" t="s">
        <v>23</v>
      </c>
      <c r="W61" s="123" t="s">
        <v>21</v>
      </c>
      <c r="X61" s="121" t="s">
        <v>22</v>
      </c>
      <c r="Y61" s="124" t="s">
        <v>23</v>
      </c>
      <c r="Z61" s="85" t="s">
        <v>46</v>
      </c>
      <c r="AA61" s="121" t="s">
        <v>21</v>
      </c>
      <c r="AB61" s="121" t="s">
        <v>22</v>
      </c>
      <c r="AC61" s="122" t="s">
        <v>23</v>
      </c>
      <c r="AD61" s="123" t="s">
        <v>21</v>
      </c>
      <c r="AE61" s="121" t="s">
        <v>22</v>
      </c>
      <c r="AF61" s="122" t="s">
        <v>23</v>
      </c>
      <c r="AG61" s="123" t="s">
        <v>21</v>
      </c>
      <c r="AH61" s="121" t="s">
        <v>22</v>
      </c>
      <c r="AI61" s="122" t="s">
        <v>23</v>
      </c>
      <c r="AJ61" s="85" t="s">
        <v>46</v>
      </c>
      <c r="AK61" s="121" t="s">
        <v>21</v>
      </c>
      <c r="AL61" s="121" t="s">
        <v>22</v>
      </c>
      <c r="AM61" s="122" t="s">
        <v>23</v>
      </c>
      <c r="AN61" s="123" t="s">
        <v>21</v>
      </c>
      <c r="AO61" s="121" t="s">
        <v>22</v>
      </c>
      <c r="AP61" s="122" t="s">
        <v>23</v>
      </c>
      <c r="AQ61" s="123" t="s">
        <v>21</v>
      </c>
      <c r="AR61" s="121" t="s">
        <v>22</v>
      </c>
      <c r="AS61" s="122" t="s">
        <v>23</v>
      </c>
      <c r="AT61" s="88" t="s">
        <v>21</v>
      </c>
      <c r="AU61" s="89" t="s">
        <v>22</v>
      </c>
      <c r="AV61" s="90" t="s">
        <v>23</v>
      </c>
    </row>
    <row r="62" spans="1:48" ht="12" customHeight="1">
      <c r="A62" s="111"/>
      <c r="B62" s="112" t="s">
        <v>20</v>
      </c>
      <c r="C62" s="56">
        <f>+L62+I62+R62+F62+O62</f>
        <v>305</v>
      </c>
      <c r="D62" s="115">
        <v>61</v>
      </c>
      <c r="E62" s="115">
        <v>26</v>
      </c>
      <c r="F62" s="116">
        <f>+D62+E62</f>
        <v>87</v>
      </c>
      <c r="G62" s="117">
        <v>46</v>
      </c>
      <c r="H62" s="115">
        <v>13</v>
      </c>
      <c r="I62" s="116">
        <f>+G62+H62</f>
        <v>59</v>
      </c>
      <c r="J62" s="117">
        <v>36</v>
      </c>
      <c r="K62" s="115">
        <v>9</v>
      </c>
      <c r="L62" s="116">
        <f>+J62+K62</f>
        <v>45</v>
      </c>
      <c r="M62" s="117">
        <v>28</v>
      </c>
      <c r="N62" s="115">
        <v>28</v>
      </c>
      <c r="O62" s="116">
        <f>+M62+N62</f>
        <v>56</v>
      </c>
      <c r="P62" s="117">
        <v>33</v>
      </c>
      <c r="Q62" s="115">
        <v>25</v>
      </c>
      <c r="R62" s="116">
        <f>+P62+Q62</f>
        <v>58</v>
      </c>
      <c r="S62" s="63">
        <f>+Y62+V62</f>
        <v>176</v>
      </c>
      <c r="T62" s="115">
        <v>87</v>
      </c>
      <c r="U62" s="115">
        <v>28</v>
      </c>
      <c r="V62" s="116">
        <f>+T62+U62</f>
        <v>115</v>
      </c>
      <c r="W62" s="117">
        <v>25</v>
      </c>
      <c r="X62" s="115">
        <v>36</v>
      </c>
      <c r="Y62" s="116">
        <f>SUM(W62:X62)</f>
        <v>61</v>
      </c>
      <c r="Z62" s="63">
        <f>+AI62+AF62+AC62</f>
        <v>165</v>
      </c>
      <c r="AA62" s="115">
        <v>34</v>
      </c>
      <c r="AB62" s="115">
        <v>25</v>
      </c>
      <c r="AC62" s="116">
        <f>+AA62+AB62</f>
        <v>59</v>
      </c>
      <c r="AD62" s="117">
        <v>37</v>
      </c>
      <c r="AE62" s="115">
        <v>11</v>
      </c>
      <c r="AF62" s="116">
        <f>+AD62+AE62</f>
        <v>48</v>
      </c>
      <c r="AG62" s="117">
        <v>53</v>
      </c>
      <c r="AH62" s="115">
        <v>5</v>
      </c>
      <c r="AI62" s="116">
        <f>+AG62+AH62</f>
        <v>58</v>
      </c>
      <c r="AJ62" s="63">
        <f>+AM62+AP62+AS62</f>
        <v>125</v>
      </c>
      <c r="AK62" s="115">
        <v>18</v>
      </c>
      <c r="AL62" s="115">
        <v>11</v>
      </c>
      <c r="AM62" s="116">
        <f>+AK62+AL62</f>
        <v>29</v>
      </c>
      <c r="AN62" s="117">
        <v>18</v>
      </c>
      <c r="AO62" s="115">
        <v>13</v>
      </c>
      <c r="AP62" s="116">
        <f>+AN62+AO62</f>
        <v>31</v>
      </c>
      <c r="AQ62" s="117">
        <v>33</v>
      </c>
      <c r="AR62" s="115">
        <v>32</v>
      </c>
      <c r="AS62" s="116">
        <f>+AQ62+AR62</f>
        <v>65</v>
      </c>
      <c r="AT62" s="71">
        <f aca="true" t="shared" si="56" ref="AT62:AU64">+W62+T62+AK62+AN62+AQ62+J62+G62+P62+D62+M62+AG62+AD62+AA62</f>
        <v>509</v>
      </c>
      <c r="AU62" s="72">
        <f t="shared" si="56"/>
        <v>262</v>
      </c>
      <c r="AV62" s="73">
        <f>+AT62+AU62</f>
        <v>771</v>
      </c>
    </row>
    <row r="63" spans="1:48" ht="12" customHeight="1">
      <c r="A63" s="111"/>
      <c r="B63" s="112" t="s">
        <v>17</v>
      </c>
      <c r="C63" s="56">
        <f>+L63+I63+R63+F63+O63</f>
        <v>1257</v>
      </c>
      <c r="D63" s="115">
        <v>229</v>
      </c>
      <c r="E63" s="115">
        <v>101</v>
      </c>
      <c r="F63" s="116">
        <f>+D63+E63</f>
        <v>330</v>
      </c>
      <c r="G63" s="117">
        <v>233</v>
      </c>
      <c r="H63" s="115">
        <v>48</v>
      </c>
      <c r="I63" s="116">
        <f>+G63+H63</f>
        <v>281</v>
      </c>
      <c r="J63" s="117">
        <v>128</v>
      </c>
      <c r="K63" s="115">
        <v>46</v>
      </c>
      <c r="L63" s="116">
        <f>+J63+K63</f>
        <v>174</v>
      </c>
      <c r="M63" s="117">
        <v>107</v>
      </c>
      <c r="N63" s="115">
        <v>135</v>
      </c>
      <c r="O63" s="116">
        <f>+M63+N63</f>
        <v>242</v>
      </c>
      <c r="P63" s="117">
        <v>162</v>
      </c>
      <c r="Q63" s="115">
        <v>68</v>
      </c>
      <c r="R63" s="116">
        <f>+P63+Q63</f>
        <v>230</v>
      </c>
      <c r="S63" s="63">
        <f>+Y63+V63</f>
        <v>634</v>
      </c>
      <c r="T63" s="115">
        <v>305</v>
      </c>
      <c r="U63" s="115">
        <v>77</v>
      </c>
      <c r="V63" s="116">
        <f>+T63+U63</f>
        <v>382</v>
      </c>
      <c r="W63" s="117">
        <v>97</v>
      </c>
      <c r="X63" s="115">
        <v>155</v>
      </c>
      <c r="Y63" s="116">
        <f>SUM(W63:X63)</f>
        <v>252</v>
      </c>
      <c r="Z63" s="63">
        <f>+AI63+AF63+AC63</f>
        <v>513</v>
      </c>
      <c r="AA63" s="115">
        <v>108</v>
      </c>
      <c r="AB63" s="115">
        <v>58</v>
      </c>
      <c r="AC63" s="116">
        <f>+AA63+AB63</f>
        <v>166</v>
      </c>
      <c r="AD63" s="117">
        <v>127</v>
      </c>
      <c r="AE63" s="115">
        <v>26</v>
      </c>
      <c r="AF63" s="116">
        <f>+AD63+AE63</f>
        <v>153</v>
      </c>
      <c r="AG63" s="117">
        <v>184</v>
      </c>
      <c r="AH63" s="115">
        <v>10</v>
      </c>
      <c r="AI63" s="116">
        <f>+AG63+AH63</f>
        <v>194</v>
      </c>
      <c r="AJ63" s="63">
        <f>+AM63+AP63+AS63</f>
        <v>482</v>
      </c>
      <c r="AK63" s="115">
        <v>74</v>
      </c>
      <c r="AL63" s="115">
        <v>78</v>
      </c>
      <c r="AM63" s="116">
        <f>+AK63+AL63</f>
        <v>152</v>
      </c>
      <c r="AN63" s="117">
        <v>49</v>
      </c>
      <c r="AO63" s="115">
        <v>28</v>
      </c>
      <c r="AP63" s="116">
        <f>+AN63+AO63</f>
        <v>77</v>
      </c>
      <c r="AQ63" s="117">
        <v>124</v>
      </c>
      <c r="AR63" s="115">
        <v>129</v>
      </c>
      <c r="AS63" s="116">
        <f>+AQ63+AR63</f>
        <v>253</v>
      </c>
      <c r="AT63" s="71">
        <f t="shared" si="56"/>
        <v>1927</v>
      </c>
      <c r="AU63" s="72">
        <f t="shared" si="56"/>
        <v>959</v>
      </c>
      <c r="AV63" s="73">
        <f>+AT63+AU63</f>
        <v>2886</v>
      </c>
    </row>
    <row r="64" spans="1:48" ht="12" customHeight="1">
      <c r="A64" s="111"/>
      <c r="B64" s="112" t="s">
        <v>18</v>
      </c>
      <c r="C64" s="56">
        <f>+L64+I64+R64+F64+O64</f>
        <v>298</v>
      </c>
      <c r="D64" s="115">
        <v>43</v>
      </c>
      <c r="E64" s="115">
        <v>24</v>
      </c>
      <c r="F64" s="116">
        <f>+D64+E64</f>
        <v>67</v>
      </c>
      <c r="G64" s="117">
        <v>37</v>
      </c>
      <c r="H64" s="115">
        <v>8</v>
      </c>
      <c r="I64" s="116">
        <f>+G64+H64</f>
        <v>45</v>
      </c>
      <c r="J64" s="117">
        <v>39</v>
      </c>
      <c r="K64" s="115">
        <v>12</v>
      </c>
      <c r="L64" s="116">
        <f>+J64+K64</f>
        <v>51</v>
      </c>
      <c r="M64" s="117">
        <v>27</v>
      </c>
      <c r="N64" s="115">
        <v>30</v>
      </c>
      <c r="O64" s="116">
        <f>+M64+N64</f>
        <v>57</v>
      </c>
      <c r="P64" s="117">
        <v>54</v>
      </c>
      <c r="Q64" s="115">
        <v>24</v>
      </c>
      <c r="R64" s="116">
        <f>+P64+Q64</f>
        <v>78</v>
      </c>
      <c r="S64" s="63">
        <f>+Y64+V64</f>
        <v>253</v>
      </c>
      <c r="T64" s="115">
        <v>153</v>
      </c>
      <c r="U64" s="115">
        <v>42</v>
      </c>
      <c r="V64" s="125">
        <f>+T64+U64</f>
        <v>195</v>
      </c>
      <c r="W64" s="117">
        <v>29</v>
      </c>
      <c r="X64" s="115">
        <v>29</v>
      </c>
      <c r="Y64" s="116">
        <f>SUM(W64:X64)</f>
        <v>58</v>
      </c>
      <c r="Z64" s="63">
        <f>+AI64+AF64+AC64</f>
        <v>151</v>
      </c>
      <c r="AA64" s="115">
        <v>19</v>
      </c>
      <c r="AB64" s="115">
        <v>11</v>
      </c>
      <c r="AC64" s="116">
        <f>+AA64+AB64</f>
        <v>30</v>
      </c>
      <c r="AD64" s="117">
        <v>42</v>
      </c>
      <c r="AE64" s="115">
        <v>9</v>
      </c>
      <c r="AF64" s="116">
        <f>+AD64+AE64</f>
        <v>51</v>
      </c>
      <c r="AG64" s="117">
        <v>64</v>
      </c>
      <c r="AH64" s="115">
        <v>6</v>
      </c>
      <c r="AI64" s="116">
        <f>+AG64+AH64</f>
        <v>70</v>
      </c>
      <c r="AJ64" s="63">
        <f>+AM64+AP64+AS64</f>
        <v>151</v>
      </c>
      <c r="AK64" s="115">
        <v>24</v>
      </c>
      <c r="AL64" s="115">
        <v>10</v>
      </c>
      <c r="AM64" s="116">
        <f>+AK64+AL64</f>
        <v>34</v>
      </c>
      <c r="AN64" s="117">
        <v>21</v>
      </c>
      <c r="AO64" s="115">
        <v>13</v>
      </c>
      <c r="AP64" s="116">
        <f>+AN64+AO64</f>
        <v>34</v>
      </c>
      <c r="AQ64" s="117">
        <v>46</v>
      </c>
      <c r="AR64" s="115">
        <v>37</v>
      </c>
      <c r="AS64" s="116">
        <f>+AQ64+AR64</f>
        <v>83</v>
      </c>
      <c r="AT64" s="71">
        <f t="shared" si="56"/>
        <v>598</v>
      </c>
      <c r="AU64" s="72">
        <f t="shared" si="56"/>
        <v>255</v>
      </c>
      <c r="AV64" s="73">
        <f>+AT64+AU64</f>
        <v>853</v>
      </c>
    </row>
    <row r="65" spans="1:48" ht="12" customHeight="1">
      <c r="A65" s="111"/>
      <c r="B65" s="112" t="s">
        <v>30</v>
      </c>
      <c r="C65" s="56">
        <f aca="true" t="shared" si="57" ref="C65:V65">SUM(C64*100)/C63</f>
        <v>23.707239459029434</v>
      </c>
      <c r="D65" s="115">
        <f t="shared" si="57"/>
        <v>18.777292576419214</v>
      </c>
      <c r="E65" s="115">
        <f t="shared" si="57"/>
        <v>23.762376237623762</v>
      </c>
      <c r="F65" s="116">
        <f t="shared" si="57"/>
        <v>20.303030303030305</v>
      </c>
      <c r="G65" s="117">
        <f t="shared" si="57"/>
        <v>15.879828326180258</v>
      </c>
      <c r="H65" s="115">
        <f t="shared" si="57"/>
        <v>16.666666666666668</v>
      </c>
      <c r="I65" s="116">
        <f t="shared" si="57"/>
        <v>16.01423487544484</v>
      </c>
      <c r="J65" s="117">
        <f t="shared" si="57"/>
        <v>30.46875</v>
      </c>
      <c r="K65" s="115">
        <f t="shared" si="57"/>
        <v>26.08695652173913</v>
      </c>
      <c r="L65" s="116">
        <f t="shared" si="57"/>
        <v>29.310344827586206</v>
      </c>
      <c r="M65" s="117">
        <f t="shared" si="57"/>
        <v>25.233644859813083</v>
      </c>
      <c r="N65" s="115">
        <f t="shared" si="57"/>
        <v>22.22222222222222</v>
      </c>
      <c r="O65" s="116">
        <f t="shared" si="57"/>
        <v>23.553719008264462</v>
      </c>
      <c r="P65" s="117">
        <f t="shared" si="57"/>
        <v>33.333333333333336</v>
      </c>
      <c r="Q65" s="115">
        <f t="shared" si="57"/>
        <v>35.294117647058826</v>
      </c>
      <c r="R65" s="116">
        <f t="shared" si="57"/>
        <v>33.91304347826087</v>
      </c>
      <c r="S65" s="63">
        <f t="shared" si="57"/>
        <v>39.905362776025235</v>
      </c>
      <c r="T65" s="115">
        <f t="shared" si="57"/>
        <v>50.16393442622951</v>
      </c>
      <c r="U65" s="115">
        <f t="shared" si="57"/>
        <v>54.54545454545455</v>
      </c>
      <c r="V65" s="116">
        <f t="shared" si="57"/>
        <v>51.047120418848166</v>
      </c>
      <c r="W65" s="117">
        <f aca="true" t="shared" si="58" ref="W65:AV65">SUM(W64*100)/W63</f>
        <v>29.896907216494846</v>
      </c>
      <c r="X65" s="115">
        <f t="shared" si="58"/>
        <v>18.70967741935484</v>
      </c>
      <c r="Y65" s="116">
        <f t="shared" si="58"/>
        <v>23.015873015873016</v>
      </c>
      <c r="Z65" s="63">
        <f aca="true" t="shared" si="59" ref="Z65:AI65">SUM(Z64*100)/Z63</f>
        <v>29.43469785575049</v>
      </c>
      <c r="AA65" s="115">
        <f t="shared" si="59"/>
        <v>17.59259259259259</v>
      </c>
      <c r="AB65" s="115">
        <f t="shared" si="59"/>
        <v>18.96551724137931</v>
      </c>
      <c r="AC65" s="116">
        <f t="shared" si="59"/>
        <v>18.072289156626507</v>
      </c>
      <c r="AD65" s="117">
        <f t="shared" si="59"/>
        <v>33.07086614173228</v>
      </c>
      <c r="AE65" s="115">
        <f t="shared" si="59"/>
        <v>34.61538461538461</v>
      </c>
      <c r="AF65" s="116">
        <f t="shared" si="59"/>
        <v>33.333333333333336</v>
      </c>
      <c r="AG65" s="117">
        <f t="shared" si="59"/>
        <v>34.78260869565217</v>
      </c>
      <c r="AH65" s="115">
        <f t="shared" si="59"/>
        <v>60</v>
      </c>
      <c r="AI65" s="116">
        <f t="shared" si="59"/>
        <v>36.08247422680412</v>
      </c>
      <c r="AJ65" s="63">
        <f t="shared" si="58"/>
        <v>31.327800829875518</v>
      </c>
      <c r="AK65" s="115">
        <f t="shared" si="58"/>
        <v>32.432432432432435</v>
      </c>
      <c r="AL65" s="115">
        <f t="shared" si="58"/>
        <v>12.820512820512821</v>
      </c>
      <c r="AM65" s="116">
        <f t="shared" si="58"/>
        <v>22.36842105263158</v>
      </c>
      <c r="AN65" s="117">
        <f t="shared" si="58"/>
        <v>42.857142857142854</v>
      </c>
      <c r="AO65" s="115">
        <f t="shared" si="58"/>
        <v>46.42857142857143</v>
      </c>
      <c r="AP65" s="116">
        <f t="shared" si="58"/>
        <v>44.15584415584416</v>
      </c>
      <c r="AQ65" s="117">
        <f t="shared" si="58"/>
        <v>37.096774193548384</v>
      </c>
      <c r="AR65" s="115">
        <f t="shared" si="58"/>
        <v>28.68217054263566</v>
      </c>
      <c r="AS65" s="116">
        <f t="shared" si="58"/>
        <v>32.80632411067194</v>
      </c>
      <c r="AT65" s="71">
        <f t="shared" si="58"/>
        <v>31.032693305656462</v>
      </c>
      <c r="AU65" s="72">
        <f t="shared" si="58"/>
        <v>26.59019812304484</v>
      </c>
      <c r="AV65" s="73">
        <f t="shared" si="58"/>
        <v>29.556479556479555</v>
      </c>
    </row>
    <row r="66" spans="1:48" ht="12" customHeight="1">
      <c r="A66" s="111"/>
      <c r="B66" s="112" t="s">
        <v>19</v>
      </c>
      <c r="C66" s="56">
        <f aca="true" t="shared" si="60" ref="C66:V66">100-C65</f>
        <v>76.29276054097056</v>
      </c>
      <c r="D66" s="115">
        <f t="shared" si="60"/>
        <v>81.22270742358079</v>
      </c>
      <c r="E66" s="115">
        <f t="shared" si="60"/>
        <v>76.23762376237624</v>
      </c>
      <c r="F66" s="116">
        <f t="shared" si="60"/>
        <v>79.69696969696969</v>
      </c>
      <c r="G66" s="117">
        <f t="shared" si="60"/>
        <v>84.12017167381974</v>
      </c>
      <c r="H66" s="115">
        <f t="shared" si="60"/>
        <v>83.33333333333333</v>
      </c>
      <c r="I66" s="116">
        <f t="shared" si="60"/>
        <v>83.98576512455516</v>
      </c>
      <c r="J66" s="117">
        <f t="shared" si="60"/>
        <v>69.53125</v>
      </c>
      <c r="K66" s="115">
        <f t="shared" si="60"/>
        <v>73.91304347826087</v>
      </c>
      <c r="L66" s="116">
        <f t="shared" si="60"/>
        <v>70.6896551724138</v>
      </c>
      <c r="M66" s="117">
        <f t="shared" si="60"/>
        <v>74.76635514018692</v>
      </c>
      <c r="N66" s="115">
        <f t="shared" si="60"/>
        <v>77.77777777777777</v>
      </c>
      <c r="O66" s="116">
        <f t="shared" si="60"/>
        <v>76.44628099173553</v>
      </c>
      <c r="P66" s="117">
        <f t="shared" si="60"/>
        <v>66.66666666666666</v>
      </c>
      <c r="Q66" s="115">
        <f t="shared" si="60"/>
        <v>64.70588235294117</v>
      </c>
      <c r="R66" s="116">
        <f t="shared" si="60"/>
        <v>66.08695652173913</v>
      </c>
      <c r="S66" s="63">
        <f t="shared" si="60"/>
        <v>60.094637223974765</v>
      </c>
      <c r="T66" s="115">
        <f t="shared" si="60"/>
        <v>49.83606557377049</v>
      </c>
      <c r="U66" s="115">
        <f t="shared" si="60"/>
        <v>45.45454545454545</v>
      </c>
      <c r="V66" s="116">
        <f t="shared" si="60"/>
        <v>48.952879581151834</v>
      </c>
      <c r="W66" s="117">
        <f aca="true" t="shared" si="61" ref="W66:AV66">100-W65</f>
        <v>70.10309278350516</v>
      </c>
      <c r="X66" s="115">
        <f t="shared" si="61"/>
        <v>81.29032258064515</v>
      </c>
      <c r="Y66" s="116">
        <f t="shared" si="61"/>
        <v>76.98412698412699</v>
      </c>
      <c r="Z66" s="63">
        <f aca="true" t="shared" si="62" ref="Z66:AI66">100-Z65</f>
        <v>70.56530214424951</v>
      </c>
      <c r="AA66" s="115">
        <f t="shared" si="62"/>
        <v>82.4074074074074</v>
      </c>
      <c r="AB66" s="115">
        <f t="shared" si="62"/>
        <v>81.0344827586207</v>
      </c>
      <c r="AC66" s="116">
        <f t="shared" si="62"/>
        <v>81.92771084337349</v>
      </c>
      <c r="AD66" s="117">
        <f t="shared" si="62"/>
        <v>66.92913385826772</v>
      </c>
      <c r="AE66" s="115">
        <f t="shared" si="62"/>
        <v>65.38461538461539</v>
      </c>
      <c r="AF66" s="116">
        <f t="shared" si="62"/>
        <v>66.66666666666666</v>
      </c>
      <c r="AG66" s="117">
        <f t="shared" si="62"/>
        <v>65.21739130434783</v>
      </c>
      <c r="AH66" s="115">
        <f t="shared" si="62"/>
        <v>40</v>
      </c>
      <c r="AI66" s="116">
        <f t="shared" si="62"/>
        <v>63.91752577319588</v>
      </c>
      <c r="AJ66" s="63">
        <f t="shared" si="61"/>
        <v>68.67219917012449</v>
      </c>
      <c r="AK66" s="115">
        <f t="shared" si="61"/>
        <v>67.56756756756756</v>
      </c>
      <c r="AL66" s="115">
        <f t="shared" si="61"/>
        <v>87.17948717948718</v>
      </c>
      <c r="AM66" s="116">
        <f t="shared" si="61"/>
        <v>77.63157894736842</v>
      </c>
      <c r="AN66" s="117">
        <f t="shared" si="61"/>
        <v>57.142857142857146</v>
      </c>
      <c r="AO66" s="115">
        <f t="shared" si="61"/>
        <v>53.57142857142857</v>
      </c>
      <c r="AP66" s="116">
        <f t="shared" si="61"/>
        <v>55.84415584415584</v>
      </c>
      <c r="AQ66" s="117">
        <f t="shared" si="61"/>
        <v>62.903225806451616</v>
      </c>
      <c r="AR66" s="115">
        <f t="shared" si="61"/>
        <v>71.31782945736434</v>
      </c>
      <c r="AS66" s="116">
        <f t="shared" si="61"/>
        <v>67.19367588932806</v>
      </c>
      <c r="AT66" s="71">
        <f t="shared" si="61"/>
        <v>68.96730669434353</v>
      </c>
      <c r="AU66" s="72">
        <f t="shared" si="61"/>
        <v>73.40980187695516</v>
      </c>
      <c r="AV66" s="73">
        <f t="shared" si="61"/>
        <v>70.44352044352044</v>
      </c>
    </row>
    <row r="67" spans="1:48" ht="12" customHeight="1">
      <c r="A67" s="111"/>
      <c r="B67" s="112" t="s">
        <v>31</v>
      </c>
      <c r="C67" s="56">
        <f>+L67+I67+R67+F67+O67</f>
        <v>574</v>
      </c>
      <c r="D67" s="115">
        <v>113</v>
      </c>
      <c r="E67" s="115">
        <v>36</v>
      </c>
      <c r="F67" s="116">
        <f>+D67+E67</f>
        <v>149</v>
      </c>
      <c r="G67" s="117">
        <v>90</v>
      </c>
      <c r="H67" s="115">
        <v>23</v>
      </c>
      <c r="I67" s="116">
        <f>+G67+H67</f>
        <v>113</v>
      </c>
      <c r="J67" s="117">
        <v>70</v>
      </c>
      <c r="K67" s="115">
        <v>20</v>
      </c>
      <c r="L67" s="116">
        <f>+J67+K67</f>
        <v>90</v>
      </c>
      <c r="M67" s="117">
        <v>59</v>
      </c>
      <c r="N67" s="115">
        <v>63</v>
      </c>
      <c r="O67" s="116">
        <f>+N67+N67</f>
        <v>126</v>
      </c>
      <c r="P67" s="117">
        <v>59</v>
      </c>
      <c r="Q67" s="115">
        <v>37</v>
      </c>
      <c r="R67" s="116">
        <f>+P67+Q67</f>
        <v>96</v>
      </c>
      <c r="S67" s="63">
        <f>+Y67+V67</f>
        <v>315</v>
      </c>
      <c r="T67" s="115">
        <v>192</v>
      </c>
      <c r="U67" s="115">
        <v>54</v>
      </c>
      <c r="V67" s="125">
        <f>+T67+U67</f>
        <v>246</v>
      </c>
      <c r="W67" s="117">
        <v>34</v>
      </c>
      <c r="X67" s="115">
        <v>35</v>
      </c>
      <c r="Y67" s="116">
        <f>SUM(W67:X67)</f>
        <v>69</v>
      </c>
      <c r="Z67" s="63">
        <f>+AI67+AF67+AC67</f>
        <v>222</v>
      </c>
      <c r="AA67" s="115">
        <v>28</v>
      </c>
      <c r="AB67" s="115">
        <v>15</v>
      </c>
      <c r="AC67" s="116">
        <f>+AA67+AB67</f>
        <v>43</v>
      </c>
      <c r="AD67" s="117">
        <v>59</v>
      </c>
      <c r="AE67" s="115">
        <v>15</v>
      </c>
      <c r="AF67" s="116">
        <f>+AD67+AE67</f>
        <v>74</v>
      </c>
      <c r="AG67" s="117">
        <v>98</v>
      </c>
      <c r="AH67" s="115">
        <v>7</v>
      </c>
      <c r="AI67" s="116">
        <f>+AG67+AH67</f>
        <v>105</v>
      </c>
      <c r="AJ67" s="63">
        <f>+AM67+AP67+AS67</f>
        <v>215</v>
      </c>
      <c r="AK67" s="115">
        <v>31</v>
      </c>
      <c r="AL67" s="115">
        <v>26</v>
      </c>
      <c r="AM67" s="116">
        <f>+AK67+AL67</f>
        <v>57</v>
      </c>
      <c r="AN67" s="117">
        <v>44</v>
      </c>
      <c r="AO67" s="115">
        <v>17</v>
      </c>
      <c r="AP67" s="116">
        <f>+AN67+AO67</f>
        <v>61</v>
      </c>
      <c r="AQ67" s="117">
        <v>47</v>
      </c>
      <c r="AR67" s="115">
        <v>50</v>
      </c>
      <c r="AS67" s="116">
        <f>+AQ67+AR67</f>
        <v>97</v>
      </c>
      <c r="AT67" s="71">
        <f>+W67+T67+AK67+AN67+AQ67+J67+G67+P67+D67+M67+AG67+AD67+AA67</f>
        <v>924</v>
      </c>
      <c r="AU67" s="72">
        <f>+X67+U67+AL67+AO67+AR67+K67+H67+Q67+E67+N67+AH67+AE67+AB67</f>
        <v>398</v>
      </c>
      <c r="AV67" s="73">
        <f>+AT67+AU67</f>
        <v>1322</v>
      </c>
    </row>
    <row r="68" spans="1:48" ht="12" customHeight="1" thickBot="1">
      <c r="A68" s="113"/>
      <c r="B68" s="114" t="s">
        <v>32</v>
      </c>
      <c r="C68" s="57">
        <f aca="true" t="shared" si="63" ref="C68:V68">SUM(C67*100)/C63</f>
        <v>45.6642800318218</v>
      </c>
      <c r="D68" s="118">
        <f t="shared" si="63"/>
        <v>49.34497816593886</v>
      </c>
      <c r="E68" s="118">
        <f t="shared" si="63"/>
        <v>35.64356435643565</v>
      </c>
      <c r="F68" s="119">
        <f t="shared" si="63"/>
        <v>45.15151515151515</v>
      </c>
      <c r="G68" s="120">
        <f t="shared" si="63"/>
        <v>38.62660944206009</v>
      </c>
      <c r="H68" s="118">
        <f t="shared" si="63"/>
        <v>47.916666666666664</v>
      </c>
      <c r="I68" s="119">
        <f t="shared" si="63"/>
        <v>40.213523131672595</v>
      </c>
      <c r="J68" s="120">
        <f t="shared" si="63"/>
        <v>54.6875</v>
      </c>
      <c r="K68" s="118">
        <f t="shared" si="63"/>
        <v>43.47826086956522</v>
      </c>
      <c r="L68" s="119">
        <f t="shared" si="63"/>
        <v>51.724137931034484</v>
      </c>
      <c r="M68" s="120">
        <f t="shared" si="63"/>
        <v>55.14018691588785</v>
      </c>
      <c r="N68" s="118">
        <f t="shared" si="63"/>
        <v>46.666666666666664</v>
      </c>
      <c r="O68" s="119">
        <f t="shared" si="63"/>
        <v>52.06611570247934</v>
      </c>
      <c r="P68" s="120">
        <f t="shared" si="63"/>
        <v>36.41975308641975</v>
      </c>
      <c r="Q68" s="118">
        <f t="shared" si="63"/>
        <v>54.411764705882355</v>
      </c>
      <c r="R68" s="119">
        <f t="shared" si="63"/>
        <v>41.73913043478261</v>
      </c>
      <c r="S68" s="64">
        <f t="shared" si="63"/>
        <v>49.68454258675079</v>
      </c>
      <c r="T68" s="118">
        <f t="shared" si="63"/>
        <v>62.950819672131146</v>
      </c>
      <c r="U68" s="118">
        <f t="shared" si="63"/>
        <v>70.12987012987013</v>
      </c>
      <c r="V68" s="119">
        <f t="shared" si="63"/>
        <v>64.3979057591623</v>
      </c>
      <c r="W68" s="120">
        <f aca="true" t="shared" si="64" ref="W68:AV68">SUM(W67*100)/W63</f>
        <v>35.05154639175258</v>
      </c>
      <c r="X68" s="118">
        <f t="shared" si="64"/>
        <v>22.580645161290324</v>
      </c>
      <c r="Y68" s="119">
        <f t="shared" si="64"/>
        <v>27.38095238095238</v>
      </c>
      <c r="Z68" s="64">
        <f aca="true" t="shared" si="65" ref="Z68:AI68">SUM(Z67*100)/Z63</f>
        <v>43.27485380116959</v>
      </c>
      <c r="AA68" s="118">
        <f t="shared" si="65"/>
        <v>25.925925925925927</v>
      </c>
      <c r="AB68" s="118">
        <f t="shared" si="65"/>
        <v>25.862068965517242</v>
      </c>
      <c r="AC68" s="119">
        <f t="shared" si="65"/>
        <v>25.903614457831324</v>
      </c>
      <c r="AD68" s="120">
        <f t="shared" si="65"/>
        <v>46.45669291338583</v>
      </c>
      <c r="AE68" s="118">
        <f t="shared" si="65"/>
        <v>57.69230769230769</v>
      </c>
      <c r="AF68" s="119">
        <f t="shared" si="65"/>
        <v>48.36601307189542</v>
      </c>
      <c r="AG68" s="120">
        <f t="shared" si="65"/>
        <v>53.26086956521739</v>
      </c>
      <c r="AH68" s="118">
        <f t="shared" si="65"/>
        <v>70</v>
      </c>
      <c r="AI68" s="119">
        <f t="shared" si="65"/>
        <v>54.123711340206185</v>
      </c>
      <c r="AJ68" s="64">
        <f t="shared" si="64"/>
        <v>44.6058091286307</v>
      </c>
      <c r="AK68" s="118">
        <f t="shared" si="64"/>
        <v>41.891891891891895</v>
      </c>
      <c r="AL68" s="118">
        <f t="shared" si="64"/>
        <v>33.333333333333336</v>
      </c>
      <c r="AM68" s="119">
        <f t="shared" si="64"/>
        <v>37.5</v>
      </c>
      <c r="AN68" s="120">
        <f t="shared" si="64"/>
        <v>89.79591836734694</v>
      </c>
      <c r="AO68" s="118">
        <f t="shared" si="64"/>
        <v>60.714285714285715</v>
      </c>
      <c r="AP68" s="119">
        <f t="shared" si="64"/>
        <v>79.22077922077922</v>
      </c>
      <c r="AQ68" s="120">
        <f t="shared" si="64"/>
        <v>37.903225806451616</v>
      </c>
      <c r="AR68" s="118">
        <f t="shared" si="64"/>
        <v>38.75968992248062</v>
      </c>
      <c r="AS68" s="119">
        <f t="shared" si="64"/>
        <v>38.3399209486166</v>
      </c>
      <c r="AT68" s="74">
        <f t="shared" si="64"/>
        <v>47.95018162947587</v>
      </c>
      <c r="AU68" s="75">
        <f t="shared" si="64"/>
        <v>41.50156412930136</v>
      </c>
      <c r="AV68" s="76">
        <f t="shared" si="64"/>
        <v>45.807345807345804</v>
      </c>
    </row>
    <row r="69" spans="1:48" ht="6" customHeight="1" thickBot="1">
      <c r="A69" s="105"/>
      <c r="B69" s="106"/>
      <c r="C69" s="82"/>
      <c r="D69" s="82"/>
      <c r="E69" s="82"/>
      <c r="F69" s="107"/>
      <c r="G69" s="84"/>
      <c r="H69" s="82"/>
      <c r="I69" s="107"/>
      <c r="J69" s="84"/>
      <c r="K69" s="82"/>
      <c r="L69" s="107"/>
      <c r="M69" s="84"/>
      <c r="N69" s="82"/>
      <c r="O69" s="107"/>
      <c r="P69" s="84"/>
      <c r="Q69" s="82"/>
      <c r="R69" s="107"/>
      <c r="S69" s="84"/>
      <c r="T69" s="82"/>
      <c r="U69" s="82"/>
      <c r="V69" s="107"/>
      <c r="W69" s="84"/>
      <c r="X69" s="82"/>
      <c r="Y69" s="107"/>
      <c r="Z69" s="84"/>
      <c r="AA69" s="82"/>
      <c r="AB69" s="82"/>
      <c r="AC69" s="107"/>
      <c r="AD69" s="84"/>
      <c r="AE69" s="82"/>
      <c r="AF69" s="107"/>
      <c r="AG69" s="84"/>
      <c r="AH69" s="82"/>
      <c r="AI69" s="107"/>
      <c r="AJ69" s="84"/>
      <c r="AK69" s="82"/>
      <c r="AL69" s="82"/>
      <c r="AM69" s="107"/>
      <c r="AN69" s="84"/>
      <c r="AO69" s="82"/>
      <c r="AP69" s="107"/>
      <c r="AQ69" s="84"/>
      <c r="AR69" s="82"/>
      <c r="AS69" s="107"/>
      <c r="AT69" s="86"/>
      <c r="AU69" s="87"/>
      <c r="AV69" s="87"/>
    </row>
    <row r="70" spans="1:48" ht="12" customHeight="1">
      <c r="A70" s="46" t="s">
        <v>43</v>
      </c>
      <c r="B70" s="11"/>
      <c r="C70" s="83" t="s">
        <v>46</v>
      </c>
      <c r="D70" s="12" t="s">
        <v>21</v>
      </c>
      <c r="E70" s="12" t="s">
        <v>22</v>
      </c>
      <c r="F70" s="32" t="s">
        <v>23</v>
      </c>
      <c r="G70" s="28" t="s">
        <v>21</v>
      </c>
      <c r="H70" s="12" t="s">
        <v>22</v>
      </c>
      <c r="I70" s="32" t="s">
        <v>23</v>
      </c>
      <c r="J70" s="28" t="s">
        <v>21</v>
      </c>
      <c r="K70" s="12" t="s">
        <v>22</v>
      </c>
      <c r="L70" s="32" t="s">
        <v>23</v>
      </c>
      <c r="M70" s="28" t="s">
        <v>21</v>
      </c>
      <c r="N70" s="12" t="s">
        <v>22</v>
      </c>
      <c r="O70" s="32" t="s">
        <v>23</v>
      </c>
      <c r="P70" s="28" t="s">
        <v>21</v>
      </c>
      <c r="Q70" s="12" t="s">
        <v>22</v>
      </c>
      <c r="R70" s="32" t="s">
        <v>23</v>
      </c>
      <c r="S70" s="85" t="s">
        <v>46</v>
      </c>
      <c r="T70" s="12" t="s">
        <v>21</v>
      </c>
      <c r="U70" s="12" t="s">
        <v>22</v>
      </c>
      <c r="V70" s="32" t="s">
        <v>23</v>
      </c>
      <c r="W70" s="28" t="s">
        <v>21</v>
      </c>
      <c r="X70" s="12" t="s">
        <v>22</v>
      </c>
      <c r="Y70" s="33" t="s">
        <v>23</v>
      </c>
      <c r="Z70" s="85" t="s">
        <v>46</v>
      </c>
      <c r="AA70" s="12" t="s">
        <v>21</v>
      </c>
      <c r="AB70" s="12" t="s">
        <v>22</v>
      </c>
      <c r="AC70" s="32" t="s">
        <v>23</v>
      </c>
      <c r="AD70" s="28" t="s">
        <v>21</v>
      </c>
      <c r="AE70" s="12" t="s">
        <v>22</v>
      </c>
      <c r="AF70" s="32" t="s">
        <v>23</v>
      </c>
      <c r="AG70" s="28" t="s">
        <v>21</v>
      </c>
      <c r="AH70" s="12" t="s">
        <v>22</v>
      </c>
      <c r="AI70" s="32" t="s">
        <v>23</v>
      </c>
      <c r="AJ70" s="85" t="s">
        <v>46</v>
      </c>
      <c r="AK70" s="12" t="s">
        <v>21</v>
      </c>
      <c r="AL70" s="12" t="s">
        <v>22</v>
      </c>
      <c r="AM70" s="32" t="s">
        <v>23</v>
      </c>
      <c r="AN70" s="28" t="s">
        <v>21</v>
      </c>
      <c r="AO70" s="12" t="s">
        <v>22</v>
      </c>
      <c r="AP70" s="32" t="s">
        <v>23</v>
      </c>
      <c r="AQ70" s="28" t="s">
        <v>21</v>
      </c>
      <c r="AR70" s="12" t="s">
        <v>22</v>
      </c>
      <c r="AS70" s="32" t="s">
        <v>23</v>
      </c>
      <c r="AT70" s="39" t="s">
        <v>21</v>
      </c>
      <c r="AU70" s="22" t="s">
        <v>22</v>
      </c>
      <c r="AV70" s="23" t="s">
        <v>23</v>
      </c>
    </row>
    <row r="71" spans="1:48" ht="12" customHeight="1">
      <c r="A71" s="47"/>
      <c r="B71" s="9" t="s">
        <v>20</v>
      </c>
      <c r="C71" s="49" t="s">
        <v>48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1"/>
    </row>
    <row r="72" spans="1:48" ht="12" customHeight="1">
      <c r="A72" s="47"/>
      <c r="B72" s="9" t="s">
        <v>17</v>
      </c>
      <c r="C72" s="56">
        <f>+L72+I72+R72+F72+O72</f>
        <v>1105</v>
      </c>
      <c r="D72" s="5">
        <v>199</v>
      </c>
      <c r="E72" s="5">
        <v>84</v>
      </c>
      <c r="F72" s="30">
        <f>+D72+E72</f>
        <v>283</v>
      </c>
      <c r="G72" s="26">
        <v>196</v>
      </c>
      <c r="H72" s="5">
        <v>42</v>
      </c>
      <c r="I72" s="30">
        <f>+G72+H72</f>
        <v>238</v>
      </c>
      <c r="J72" s="26">
        <v>109</v>
      </c>
      <c r="K72" s="5">
        <v>34</v>
      </c>
      <c r="L72" s="30">
        <f>+J72+K72</f>
        <v>143</v>
      </c>
      <c r="M72" s="26">
        <v>94</v>
      </c>
      <c r="N72" s="5">
        <v>118</v>
      </c>
      <c r="O72" s="30">
        <f>+M72+N72</f>
        <v>212</v>
      </c>
      <c r="P72" s="26">
        <v>163</v>
      </c>
      <c r="Q72" s="5">
        <v>66</v>
      </c>
      <c r="R72" s="30">
        <f>+P72+Q72</f>
        <v>229</v>
      </c>
      <c r="S72" s="63">
        <f>+Y72+V72</f>
        <v>547</v>
      </c>
      <c r="T72" s="5">
        <v>263</v>
      </c>
      <c r="U72" s="5">
        <v>72</v>
      </c>
      <c r="V72" s="30">
        <f>+T72+U72</f>
        <v>335</v>
      </c>
      <c r="W72" s="26">
        <v>78</v>
      </c>
      <c r="X72" s="5">
        <v>134</v>
      </c>
      <c r="Y72" s="30">
        <f>SUM(W72:X72)</f>
        <v>212</v>
      </c>
      <c r="Z72" s="63">
        <f>+AI72+AF72+AC72</f>
        <v>426</v>
      </c>
      <c r="AA72" s="5">
        <v>89</v>
      </c>
      <c r="AB72" s="5">
        <v>53</v>
      </c>
      <c r="AC72" s="30">
        <f>+AA72+AB72</f>
        <v>142</v>
      </c>
      <c r="AD72" s="26">
        <v>108</v>
      </c>
      <c r="AE72" s="5">
        <v>25</v>
      </c>
      <c r="AF72" s="30">
        <f>+AD72+AE72</f>
        <v>133</v>
      </c>
      <c r="AG72" s="26">
        <v>141</v>
      </c>
      <c r="AH72" s="5">
        <v>10</v>
      </c>
      <c r="AI72" s="30">
        <f>+AG72+AH72</f>
        <v>151</v>
      </c>
      <c r="AJ72" s="63">
        <f>+AM72+AP72+AS72</f>
        <v>396</v>
      </c>
      <c r="AK72" s="5">
        <v>58</v>
      </c>
      <c r="AL72" s="5">
        <v>68</v>
      </c>
      <c r="AM72" s="30">
        <f>+AK72+AL72</f>
        <v>126</v>
      </c>
      <c r="AN72" s="26">
        <v>32</v>
      </c>
      <c r="AO72" s="5">
        <v>25</v>
      </c>
      <c r="AP72" s="30">
        <f>+AN72+AO72</f>
        <v>57</v>
      </c>
      <c r="AQ72" s="26">
        <v>96</v>
      </c>
      <c r="AR72" s="5">
        <v>117</v>
      </c>
      <c r="AS72" s="30">
        <f>+AQ72+AR72</f>
        <v>213</v>
      </c>
      <c r="AT72" s="71">
        <f>+W72+T72+AK72+AN72+AQ72+J72+G72+P72+D72+M72+AG72+AD72+AA72</f>
        <v>1626</v>
      </c>
      <c r="AU72" s="72">
        <f>+X72+U72+AL72+AO72+AR72+K72+H72+Q72+E72+N72+AH72+AE72+AB72</f>
        <v>848</v>
      </c>
      <c r="AV72" s="73">
        <f>+AT72+AU72</f>
        <v>2474</v>
      </c>
    </row>
    <row r="73" spans="1:48" ht="12" customHeight="1">
      <c r="A73" s="47"/>
      <c r="B73" s="9" t="s">
        <v>18</v>
      </c>
      <c r="C73" s="56">
        <f>+L73+I73+R73+F73+O73</f>
        <v>319</v>
      </c>
      <c r="D73" s="5">
        <v>56</v>
      </c>
      <c r="E73" s="5">
        <v>19</v>
      </c>
      <c r="F73" s="30">
        <f>+D73+E73</f>
        <v>75</v>
      </c>
      <c r="G73" s="26">
        <v>47</v>
      </c>
      <c r="H73" s="5">
        <v>8</v>
      </c>
      <c r="I73" s="30">
        <f>+G73+H73</f>
        <v>55</v>
      </c>
      <c r="J73" s="26">
        <v>25</v>
      </c>
      <c r="K73" s="5">
        <v>7</v>
      </c>
      <c r="L73" s="30">
        <f>+J73+K73</f>
        <v>32</v>
      </c>
      <c r="M73" s="26">
        <v>37</v>
      </c>
      <c r="N73" s="5">
        <v>35</v>
      </c>
      <c r="O73" s="30">
        <f>+M73+N73</f>
        <v>72</v>
      </c>
      <c r="P73" s="26">
        <v>57</v>
      </c>
      <c r="Q73" s="5">
        <v>28</v>
      </c>
      <c r="R73" s="30">
        <f>+P73+Q73</f>
        <v>85</v>
      </c>
      <c r="S73" s="63">
        <f>+Y73+V73</f>
        <v>202</v>
      </c>
      <c r="T73" s="5">
        <v>120</v>
      </c>
      <c r="U73" s="5">
        <v>26</v>
      </c>
      <c r="V73" s="35">
        <f>+T73+U73</f>
        <v>146</v>
      </c>
      <c r="W73" s="26">
        <v>31</v>
      </c>
      <c r="X73" s="5">
        <v>25</v>
      </c>
      <c r="Y73" s="30">
        <f>SUM(W73:X73)</f>
        <v>56</v>
      </c>
      <c r="Z73" s="63">
        <f>+AI73+AF73+AC73</f>
        <v>114</v>
      </c>
      <c r="AA73" s="5">
        <v>20</v>
      </c>
      <c r="AB73" s="5">
        <v>13</v>
      </c>
      <c r="AC73" s="30">
        <f>+AA73+AB73</f>
        <v>33</v>
      </c>
      <c r="AD73" s="26">
        <v>27</v>
      </c>
      <c r="AE73" s="5">
        <v>4</v>
      </c>
      <c r="AF73" s="30">
        <f>+AD73+AE73</f>
        <v>31</v>
      </c>
      <c r="AG73" s="26">
        <v>47</v>
      </c>
      <c r="AH73" s="5">
        <v>3</v>
      </c>
      <c r="AI73" s="30">
        <f>+AG73+AH73</f>
        <v>50</v>
      </c>
      <c r="AJ73" s="63">
        <f>+AM73+AP73+AS73</f>
        <v>154</v>
      </c>
      <c r="AK73" s="5">
        <v>20</v>
      </c>
      <c r="AL73" s="5">
        <v>15</v>
      </c>
      <c r="AM73" s="30">
        <f>+AK73+AL73</f>
        <v>35</v>
      </c>
      <c r="AN73" s="26">
        <v>16</v>
      </c>
      <c r="AO73" s="5">
        <v>7</v>
      </c>
      <c r="AP73" s="30">
        <f>+AN73+AO73</f>
        <v>23</v>
      </c>
      <c r="AQ73" s="26">
        <v>48</v>
      </c>
      <c r="AR73" s="5">
        <v>48</v>
      </c>
      <c r="AS73" s="30">
        <f>+AQ73+AR73</f>
        <v>96</v>
      </c>
      <c r="AT73" s="71">
        <f>+W73+T73+AK73+AN73+AQ73+J73+G73+P73+D73+M73+AG73+AD73+AA73</f>
        <v>551</v>
      </c>
      <c r="AU73" s="72">
        <f>+X73+U73+AL73+AO73+AR73+K73+H73+Q73+E73+N73+AH73+AE73+AB73</f>
        <v>238</v>
      </c>
      <c r="AV73" s="73">
        <f>+AT73+AU73</f>
        <v>789</v>
      </c>
    </row>
    <row r="74" spans="1:48" ht="12" customHeight="1">
      <c r="A74" s="47"/>
      <c r="B74" s="9" t="s">
        <v>30</v>
      </c>
      <c r="C74" s="56">
        <f aca="true" t="shared" si="66" ref="C74:V74">SUM(C73*100)/C72</f>
        <v>28.868778280542987</v>
      </c>
      <c r="D74" s="5">
        <f t="shared" si="66"/>
        <v>28.14070351758794</v>
      </c>
      <c r="E74" s="5">
        <f t="shared" si="66"/>
        <v>22.61904761904762</v>
      </c>
      <c r="F74" s="30">
        <f t="shared" si="66"/>
        <v>26.501766784452297</v>
      </c>
      <c r="G74" s="26">
        <f t="shared" si="66"/>
        <v>23.979591836734695</v>
      </c>
      <c r="H74" s="5">
        <f t="shared" si="66"/>
        <v>19.047619047619047</v>
      </c>
      <c r="I74" s="30">
        <f t="shared" si="66"/>
        <v>23.10924369747899</v>
      </c>
      <c r="J74" s="26">
        <f t="shared" si="66"/>
        <v>22.93577981651376</v>
      </c>
      <c r="K74" s="5">
        <f t="shared" si="66"/>
        <v>20.58823529411765</v>
      </c>
      <c r="L74" s="30">
        <f t="shared" si="66"/>
        <v>22.377622377622377</v>
      </c>
      <c r="M74" s="26">
        <f t="shared" si="66"/>
        <v>39.361702127659576</v>
      </c>
      <c r="N74" s="5">
        <f t="shared" si="66"/>
        <v>29.661016949152543</v>
      </c>
      <c r="O74" s="30">
        <f t="shared" si="66"/>
        <v>33.9622641509434</v>
      </c>
      <c r="P74" s="26">
        <f t="shared" si="66"/>
        <v>34.969325153374236</v>
      </c>
      <c r="Q74" s="5">
        <f t="shared" si="66"/>
        <v>42.42424242424242</v>
      </c>
      <c r="R74" s="30">
        <f t="shared" si="66"/>
        <v>37.11790393013101</v>
      </c>
      <c r="S74" s="63">
        <f t="shared" si="66"/>
        <v>36.92870201096892</v>
      </c>
      <c r="T74" s="5">
        <f t="shared" si="66"/>
        <v>45.627376425855516</v>
      </c>
      <c r="U74" s="5">
        <f t="shared" si="66"/>
        <v>36.111111111111114</v>
      </c>
      <c r="V74" s="30">
        <f t="shared" si="66"/>
        <v>43.582089552238806</v>
      </c>
      <c r="W74" s="26">
        <f aca="true" t="shared" si="67" ref="W74:AV74">SUM(W73*100)/W72</f>
        <v>39.743589743589745</v>
      </c>
      <c r="X74" s="5">
        <f t="shared" si="67"/>
        <v>18.65671641791045</v>
      </c>
      <c r="Y74" s="30">
        <f t="shared" si="67"/>
        <v>26.41509433962264</v>
      </c>
      <c r="Z74" s="63">
        <f aca="true" t="shared" si="68" ref="Z74:AI74">SUM(Z73*100)/Z72</f>
        <v>26.760563380281692</v>
      </c>
      <c r="AA74" s="5">
        <f t="shared" si="68"/>
        <v>22.471910112359552</v>
      </c>
      <c r="AB74" s="5">
        <f t="shared" si="68"/>
        <v>24.528301886792452</v>
      </c>
      <c r="AC74" s="30">
        <f t="shared" si="68"/>
        <v>23.239436619718308</v>
      </c>
      <c r="AD74" s="26">
        <f t="shared" si="68"/>
        <v>25</v>
      </c>
      <c r="AE74" s="5">
        <f t="shared" si="68"/>
        <v>16</v>
      </c>
      <c r="AF74" s="30">
        <f t="shared" si="68"/>
        <v>23.30827067669173</v>
      </c>
      <c r="AG74" s="26">
        <f t="shared" si="68"/>
        <v>33.333333333333336</v>
      </c>
      <c r="AH74" s="5">
        <f t="shared" si="68"/>
        <v>30</v>
      </c>
      <c r="AI74" s="30">
        <f t="shared" si="68"/>
        <v>33.11258278145695</v>
      </c>
      <c r="AJ74" s="63">
        <f t="shared" si="67"/>
        <v>38.888888888888886</v>
      </c>
      <c r="AK74" s="5">
        <f t="shared" si="67"/>
        <v>34.48275862068966</v>
      </c>
      <c r="AL74" s="5">
        <f t="shared" si="67"/>
        <v>22.058823529411764</v>
      </c>
      <c r="AM74" s="30">
        <f t="shared" si="67"/>
        <v>27.77777777777778</v>
      </c>
      <c r="AN74" s="26">
        <f t="shared" si="67"/>
        <v>50</v>
      </c>
      <c r="AO74" s="5">
        <f t="shared" si="67"/>
        <v>28</v>
      </c>
      <c r="AP74" s="30">
        <f t="shared" si="67"/>
        <v>40.35087719298246</v>
      </c>
      <c r="AQ74" s="26">
        <f t="shared" si="67"/>
        <v>50</v>
      </c>
      <c r="AR74" s="5">
        <f t="shared" si="67"/>
        <v>41.02564102564103</v>
      </c>
      <c r="AS74" s="30">
        <f t="shared" si="67"/>
        <v>45.070422535211264</v>
      </c>
      <c r="AT74" s="71">
        <f t="shared" si="67"/>
        <v>33.886838868388686</v>
      </c>
      <c r="AU74" s="72">
        <f t="shared" si="67"/>
        <v>28.066037735849058</v>
      </c>
      <c r="AV74" s="73">
        <f t="shared" si="67"/>
        <v>31.891673403395313</v>
      </c>
    </row>
    <row r="75" spans="1:48" ht="12" customHeight="1">
      <c r="A75" s="47"/>
      <c r="B75" s="9" t="s">
        <v>19</v>
      </c>
      <c r="C75" s="56">
        <f aca="true" t="shared" si="69" ref="C75:V75">100-C74</f>
        <v>71.13122171945702</v>
      </c>
      <c r="D75" s="5">
        <f t="shared" si="69"/>
        <v>71.85929648241206</v>
      </c>
      <c r="E75" s="5">
        <f t="shared" si="69"/>
        <v>77.38095238095238</v>
      </c>
      <c r="F75" s="30">
        <f t="shared" si="69"/>
        <v>73.4982332155477</v>
      </c>
      <c r="G75" s="26">
        <f t="shared" si="69"/>
        <v>76.0204081632653</v>
      </c>
      <c r="H75" s="5">
        <f t="shared" si="69"/>
        <v>80.95238095238095</v>
      </c>
      <c r="I75" s="30">
        <f t="shared" si="69"/>
        <v>76.89075630252101</v>
      </c>
      <c r="J75" s="26">
        <f t="shared" si="69"/>
        <v>77.06422018348624</v>
      </c>
      <c r="K75" s="5">
        <f t="shared" si="69"/>
        <v>79.41176470588235</v>
      </c>
      <c r="L75" s="30">
        <f t="shared" si="69"/>
        <v>77.62237762237763</v>
      </c>
      <c r="M75" s="26">
        <f t="shared" si="69"/>
        <v>60.638297872340424</v>
      </c>
      <c r="N75" s="5">
        <f t="shared" si="69"/>
        <v>70.33898305084746</v>
      </c>
      <c r="O75" s="30">
        <f t="shared" si="69"/>
        <v>66.0377358490566</v>
      </c>
      <c r="P75" s="26">
        <f t="shared" si="69"/>
        <v>65.03067484662577</v>
      </c>
      <c r="Q75" s="5">
        <f t="shared" si="69"/>
        <v>57.57575757575758</v>
      </c>
      <c r="R75" s="30">
        <f t="shared" si="69"/>
        <v>62.88209606986899</v>
      </c>
      <c r="S75" s="63">
        <f t="shared" si="69"/>
        <v>63.07129798903108</v>
      </c>
      <c r="T75" s="5">
        <f t="shared" si="69"/>
        <v>54.372623574144484</v>
      </c>
      <c r="U75" s="5">
        <f t="shared" si="69"/>
        <v>63.888888888888886</v>
      </c>
      <c r="V75" s="30">
        <f t="shared" si="69"/>
        <v>56.417910447761194</v>
      </c>
      <c r="W75" s="26">
        <f aca="true" t="shared" si="70" ref="W75:AV75">100-W74</f>
        <v>60.256410256410255</v>
      </c>
      <c r="X75" s="5">
        <f t="shared" si="70"/>
        <v>81.34328358208955</v>
      </c>
      <c r="Y75" s="30">
        <f t="shared" si="70"/>
        <v>73.58490566037736</v>
      </c>
      <c r="Z75" s="63">
        <f aca="true" t="shared" si="71" ref="Z75:AI75">100-Z74</f>
        <v>73.2394366197183</v>
      </c>
      <c r="AA75" s="5">
        <f t="shared" si="71"/>
        <v>77.52808988764045</v>
      </c>
      <c r="AB75" s="5">
        <f t="shared" si="71"/>
        <v>75.47169811320755</v>
      </c>
      <c r="AC75" s="30">
        <f t="shared" si="71"/>
        <v>76.7605633802817</v>
      </c>
      <c r="AD75" s="26">
        <f t="shared" si="71"/>
        <v>75</v>
      </c>
      <c r="AE75" s="5">
        <f t="shared" si="71"/>
        <v>84</v>
      </c>
      <c r="AF75" s="30">
        <f t="shared" si="71"/>
        <v>76.69172932330827</v>
      </c>
      <c r="AG75" s="26">
        <f t="shared" si="71"/>
        <v>66.66666666666666</v>
      </c>
      <c r="AH75" s="5">
        <f t="shared" si="71"/>
        <v>70</v>
      </c>
      <c r="AI75" s="30">
        <f t="shared" si="71"/>
        <v>66.88741721854305</v>
      </c>
      <c r="AJ75" s="63">
        <f t="shared" si="70"/>
        <v>61.111111111111114</v>
      </c>
      <c r="AK75" s="5">
        <f t="shared" si="70"/>
        <v>65.51724137931035</v>
      </c>
      <c r="AL75" s="5">
        <f t="shared" si="70"/>
        <v>77.94117647058823</v>
      </c>
      <c r="AM75" s="30">
        <f t="shared" si="70"/>
        <v>72.22222222222223</v>
      </c>
      <c r="AN75" s="26">
        <f t="shared" si="70"/>
        <v>50</v>
      </c>
      <c r="AO75" s="5">
        <f t="shared" si="70"/>
        <v>72</v>
      </c>
      <c r="AP75" s="30">
        <f t="shared" si="70"/>
        <v>59.64912280701754</v>
      </c>
      <c r="AQ75" s="26">
        <f t="shared" si="70"/>
        <v>50</v>
      </c>
      <c r="AR75" s="5">
        <f t="shared" si="70"/>
        <v>58.97435897435897</v>
      </c>
      <c r="AS75" s="30">
        <f t="shared" si="70"/>
        <v>54.929577464788736</v>
      </c>
      <c r="AT75" s="71">
        <f t="shared" si="70"/>
        <v>66.11316113161132</v>
      </c>
      <c r="AU75" s="72">
        <f t="shared" si="70"/>
        <v>71.93396226415095</v>
      </c>
      <c r="AV75" s="73">
        <f t="shared" si="70"/>
        <v>68.10832659660468</v>
      </c>
    </row>
    <row r="76" spans="1:48" ht="12" customHeight="1">
      <c r="A76" s="47"/>
      <c r="B76" s="9" t="s">
        <v>31</v>
      </c>
      <c r="C76" s="56">
        <f>+L76+I76+R76+F76+O76</f>
        <v>465</v>
      </c>
      <c r="D76" s="5">
        <v>99</v>
      </c>
      <c r="E76" s="5">
        <v>46</v>
      </c>
      <c r="F76" s="30">
        <f>+D76+E76</f>
        <v>145</v>
      </c>
      <c r="G76" s="26">
        <v>71</v>
      </c>
      <c r="H76" s="5">
        <v>13</v>
      </c>
      <c r="I76" s="30">
        <f>+G76+H76</f>
        <v>84</v>
      </c>
      <c r="J76" s="26">
        <v>51</v>
      </c>
      <c r="K76" s="5">
        <v>19</v>
      </c>
      <c r="L76" s="30">
        <f>+J76+K76</f>
        <v>70</v>
      </c>
      <c r="M76" s="26">
        <v>38</v>
      </c>
      <c r="N76" s="5">
        <v>40</v>
      </c>
      <c r="O76" s="30">
        <f>+N76+N76</f>
        <v>80</v>
      </c>
      <c r="P76" s="26">
        <v>64</v>
      </c>
      <c r="Q76" s="5">
        <v>22</v>
      </c>
      <c r="R76" s="30">
        <f>+P76+Q76</f>
        <v>86</v>
      </c>
      <c r="S76" s="63">
        <f>+Y76+V76</f>
        <v>235</v>
      </c>
      <c r="T76" s="5">
        <v>133</v>
      </c>
      <c r="U76" s="5">
        <v>39</v>
      </c>
      <c r="V76" s="35">
        <f>+T76+U76</f>
        <v>172</v>
      </c>
      <c r="W76" s="26">
        <v>29</v>
      </c>
      <c r="X76" s="5">
        <v>34</v>
      </c>
      <c r="Y76" s="30">
        <f>SUM(W76:X76)</f>
        <v>63</v>
      </c>
      <c r="Z76" s="63">
        <f>+AI76+AF76+AC76</f>
        <v>194</v>
      </c>
      <c r="AA76" s="5">
        <v>31</v>
      </c>
      <c r="AB76" s="5">
        <v>17</v>
      </c>
      <c r="AC76" s="30">
        <f>+AA76+AB76</f>
        <v>48</v>
      </c>
      <c r="AD76" s="26">
        <v>58</v>
      </c>
      <c r="AE76" s="5">
        <v>10</v>
      </c>
      <c r="AF76" s="30">
        <f>+AD76+AE76</f>
        <v>68</v>
      </c>
      <c r="AG76" s="26">
        <v>73</v>
      </c>
      <c r="AH76" s="5">
        <v>5</v>
      </c>
      <c r="AI76" s="30">
        <f>+AG76+AH76</f>
        <v>78</v>
      </c>
      <c r="AJ76" s="63">
        <f>+AM76+AP76+AS76</f>
        <v>168</v>
      </c>
      <c r="AK76" s="5">
        <v>27</v>
      </c>
      <c r="AL76" s="5">
        <v>34</v>
      </c>
      <c r="AM76" s="30">
        <f>+AK76+AL76</f>
        <v>61</v>
      </c>
      <c r="AN76" s="26">
        <v>17</v>
      </c>
      <c r="AO76" s="5">
        <v>15</v>
      </c>
      <c r="AP76" s="30">
        <f>+AN76+AO76</f>
        <v>32</v>
      </c>
      <c r="AQ76" s="26">
        <v>32</v>
      </c>
      <c r="AR76" s="5">
        <v>43</v>
      </c>
      <c r="AS76" s="30">
        <f>+AQ76+AR76</f>
        <v>75</v>
      </c>
      <c r="AT76" s="71">
        <f>+W76+T76+AK76+AN76+AQ76+J76+G76+P76+D76+M76+AG76+AD76+AA76</f>
        <v>723</v>
      </c>
      <c r="AU76" s="72">
        <f>+X76+U76+AL76+AO76+AR76+K76+H76+Q76+E76+N76+AH76+AE76+AB76</f>
        <v>337</v>
      </c>
      <c r="AV76" s="73">
        <f>+AT76+AU76</f>
        <v>1060</v>
      </c>
    </row>
    <row r="77" spans="1:48" ht="12" customHeight="1" thickBot="1">
      <c r="A77" s="48"/>
      <c r="B77" s="13" t="s">
        <v>32</v>
      </c>
      <c r="C77" s="57">
        <f aca="true" t="shared" si="72" ref="C77:V77">SUM(C76*100)/C72</f>
        <v>42.081447963800905</v>
      </c>
      <c r="D77" s="14">
        <f t="shared" si="72"/>
        <v>49.74874371859296</v>
      </c>
      <c r="E77" s="14">
        <f t="shared" si="72"/>
        <v>54.76190476190476</v>
      </c>
      <c r="F77" s="31">
        <f t="shared" si="72"/>
        <v>51.236749116607776</v>
      </c>
      <c r="G77" s="27">
        <f t="shared" si="72"/>
        <v>36.224489795918366</v>
      </c>
      <c r="H77" s="14">
        <f t="shared" si="72"/>
        <v>30.952380952380953</v>
      </c>
      <c r="I77" s="31">
        <f t="shared" si="72"/>
        <v>35.294117647058826</v>
      </c>
      <c r="J77" s="27">
        <f t="shared" si="72"/>
        <v>46.788990825688074</v>
      </c>
      <c r="K77" s="14">
        <f t="shared" si="72"/>
        <v>55.88235294117647</v>
      </c>
      <c r="L77" s="31">
        <f t="shared" si="72"/>
        <v>48.95104895104895</v>
      </c>
      <c r="M77" s="27">
        <f t="shared" si="72"/>
        <v>40.42553191489362</v>
      </c>
      <c r="N77" s="14">
        <f t="shared" si="72"/>
        <v>33.898305084745765</v>
      </c>
      <c r="O77" s="31">
        <f t="shared" si="72"/>
        <v>37.735849056603776</v>
      </c>
      <c r="P77" s="27">
        <f t="shared" si="72"/>
        <v>39.263803680981596</v>
      </c>
      <c r="Q77" s="14">
        <f t="shared" si="72"/>
        <v>33.333333333333336</v>
      </c>
      <c r="R77" s="31">
        <f t="shared" si="72"/>
        <v>37.55458515283843</v>
      </c>
      <c r="S77" s="64">
        <f t="shared" si="72"/>
        <v>42.96160877513711</v>
      </c>
      <c r="T77" s="14">
        <f t="shared" si="72"/>
        <v>50.57034220532319</v>
      </c>
      <c r="U77" s="14">
        <f t="shared" si="72"/>
        <v>54.166666666666664</v>
      </c>
      <c r="V77" s="31">
        <f t="shared" si="72"/>
        <v>51.343283582089555</v>
      </c>
      <c r="W77" s="27">
        <f aca="true" t="shared" si="73" ref="W77:AV77">SUM(W76*100)/W72</f>
        <v>37.17948717948718</v>
      </c>
      <c r="X77" s="14">
        <f t="shared" si="73"/>
        <v>25.37313432835821</v>
      </c>
      <c r="Y77" s="31">
        <f t="shared" si="73"/>
        <v>29.71698113207547</v>
      </c>
      <c r="Z77" s="64">
        <f aca="true" t="shared" si="74" ref="Z77:AI77">SUM(Z76*100)/Z72</f>
        <v>45.539906103286384</v>
      </c>
      <c r="AA77" s="14">
        <f t="shared" si="74"/>
        <v>34.831460674157306</v>
      </c>
      <c r="AB77" s="14">
        <f t="shared" si="74"/>
        <v>32.075471698113205</v>
      </c>
      <c r="AC77" s="31">
        <f t="shared" si="74"/>
        <v>33.80281690140845</v>
      </c>
      <c r="AD77" s="27">
        <f t="shared" si="74"/>
        <v>53.7037037037037</v>
      </c>
      <c r="AE77" s="14">
        <f t="shared" si="74"/>
        <v>40</v>
      </c>
      <c r="AF77" s="31">
        <f t="shared" si="74"/>
        <v>51.12781954887218</v>
      </c>
      <c r="AG77" s="27">
        <f t="shared" si="74"/>
        <v>51.773049645390074</v>
      </c>
      <c r="AH77" s="14">
        <f t="shared" si="74"/>
        <v>50</v>
      </c>
      <c r="AI77" s="31">
        <f t="shared" si="74"/>
        <v>51.65562913907285</v>
      </c>
      <c r="AJ77" s="64">
        <f t="shared" si="73"/>
        <v>42.42424242424242</v>
      </c>
      <c r="AK77" s="14">
        <f t="shared" si="73"/>
        <v>46.55172413793103</v>
      </c>
      <c r="AL77" s="14">
        <f t="shared" si="73"/>
        <v>50</v>
      </c>
      <c r="AM77" s="31">
        <f t="shared" si="73"/>
        <v>48.41269841269841</v>
      </c>
      <c r="AN77" s="27">
        <f t="shared" si="73"/>
        <v>53.125</v>
      </c>
      <c r="AO77" s="14">
        <f t="shared" si="73"/>
        <v>60</v>
      </c>
      <c r="AP77" s="31">
        <f t="shared" si="73"/>
        <v>56.14035087719298</v>
      </c>
      <c r="AQ77" s="27">
        <f t="shared" si="73"/>
        <v>33.333333333333336</v>
      </c>
      <c r="AR77" s="14">
        <f t="shared" si="73"/>
        <v>36.75213675213675</v>
      </c>
      <c r="AS77" s="31">
        <f t="shared" si="73"/>
        <v>35.2112676056338</v>
      </c>
      <c r="AT77" s="74">
        <f t="shared" si="73"/>
        <v>44.464944649446494</v>
      </c>
      <c r="AU77" s="75">
        <f t="shared" si="73"/>
        <v>39.740566037735846</v>
      </c>
      <c r="AV77" s="76">
        <f t="shared" si="73"/>
        <v>42.84559417946645</v>
      </c>
    </row>
    <row r="78" spans="1:48" ht="6" customHeight="1" thickBot="1">
      <c r="A78" s="105"/>
      <c r="B78" s="106"/>
      <c r="C78" s="82"/>
      <c r="D78" s="82"/>
      <c r="E78" s="82"/>
      <c r="F78" s="107"/>
      <c r="G78" s="84"/>
      <c r="H78" s="82"/>
      <c r="I78" s="107"/>
      <c r="J78" s="84"/>
      <c r="K78" s="82"/>
      <c r="L78" s="107"/>
      <c r="M78" s="84"/>
      <c r="N78" s="82"/>
      <c r="O78" s="107"/>
      <c r="P78" s="84"/>
      <c r="Q78" s="82"/>
      <c r="R78" s="107"/>
      <c r="S78" s="84"/>
      <c r="T78" s="82"/>
      <c r="U78" s="82"/>
      <c r="V78" s="107"/>
      <c r="W78" s="84"/>
      <c r="X78" s="82"/>
      <c r="Y78" s="107"/>
      <c r="Z78" s="84"/>
      <c r="AA78" s="82"/>
      <c r="AB78" s="82"/>
      <c r="AC78" s="107"/>
      <c r="AD78" s="84"/>
      <c r="AE78" s="82"/>
      <c r="AF78" s="107"/>
      <c r="AG78" s="84"/>
      <c r="AH78" s="82"/>
      <c r="AI78" s="107"/>
      <c r="AJ78" s="84"/>
      <c r="AK78" s="82"/>
      <c r="AL78" s="82"/>
      <c r="AM78" s="107"/>
      <c r="AN78" s="84"/>
      <c r="AO78" s="82"/>
      <c r="AP78" s="107"/>
      <c r="AQ78" s="84"/>
      <c r="AR78" s="82"/>
      <c r="AS78" s="107"/>
      <c r="AT78" s="86"/>
      <c r="AU78" s="87"/>
      <c r="AV78" s="87"/>
    </row>
    <row r="79" spans="1:48" ht="12" customHeight="1">
      <c r="A79" s="109" t="s">
        <v>38</v>
      </c>
      <c r="B79" s="110"/>
      <c r="C79" s="83" t="s">
        <v>46</v>
      </c>
      <c r="D79" s="121" t="s">
        <v>21</v>
      </c>
      <c r="E79" s="121" t="s">
        <v>22</v>
      </c>
      <c r="F79" s="122" t="s">
        <v>23</v>
      </c>
      <c r="G79" s="123" t="s">
        <v>21</v>
      </c>
      <c r="H79" s="121" t="s">
        <v>22</v>
      </c>
      <c r="I79" s="122" t="s">
        <v>23</v>
      </c>
      <c r="J79" s="123" t="s">
        <v>21</v>
      </c>
      <c r="K79" s="121" t="s">
        <v>22</v>
      </c>
      <c r="L79" s="122" t="s">
        <v>23</v>
      </c>
      <c r="M79" s="123" t="s">
        <v>21</v>
      </c>
      <c r="N79" s="121" t="s">
        <v>22</v>
      </c>
      <c r="O79" s="122" t="s">
        <v>23</v>
      </c>
      <c r="P79" s="123" t="s">
        <v>21</v>
      </c>
      <c r="Q79" s="121" t="s">
        <v>22</v>
      </c>
      <c r="R79" s="122" t="s">
        <v>23</v>
      </c>
      <c r="S79" s="85" t="s">
        <v>46</v>
      </c>
      <c r="T79" s="121" t="s">
        <v>21</v>
      </c>
      <c r="U79" s="121" t="s">
        <v>22</v>
      </c>
      <c r="V79" s="122" t="s">
        <v>23</v>
      </c>
      <c r="W79" s="123" t="s">
        <v>21</v>
      </c>
      <c r="X79" s="121" t="s">
        <v>22</v>
      </c>
      <c r="Y79" s="124" t="s">
        <v>23</v>
      </c>
      <c r="Z79" s="85" t="s">
        <v>46</v>
      </c>
      <c r="AA79" s="121" t="s">
        <v>21</v>
      </c>
      <c r="AB79" s="121" t="s">
        <v>22</v>
      </c>
      <c r="AC79" s="122" t="s">
        <v>23</v>
      </c>
      <c r="AD79" s="123" t="s">
        <v>21</v>
      </c>
      <c r="AE79" s="121" t="s">
        <v>22</v>
      </c>
      <c r="AF79" s="122" t="s">
        <v>23</v>
      </c>
      <c r="AG79" s="123" t="s">
        <v>21</v>
      </c>
      <c r="AH79" s="121" t="s">
        <v>22</v>
      </c>
      <c r="AI79" s="122" t="s">
        <v>23</v>
      </c>
      <c r="AJ79" s="85" t="s">
        <v>46</v>
      </c>
      <c r="AK79" s="121" t="s">
        <v>21</v>
      </c>
      <c r="AL79" s="121" t="s">
        <v>22</v>
      </c>
      <c r="AM79" s="122" t="s">
        <v>23</v>
      </c>
      <c r="AN79" s="123" t="s">
        <v>21</v>
      </c>
      <c r="AO79" s="121" t="s">
        <v>22</v>
      </c>
      <c r="AP79" s="122" t="s">
        <v>23</v>
      </c>
      <c r="AQ79" s="123" t="s">
        <v>21</v>
      </c>
      <c r="AR79" s="121" t="s">
        <v>22</v>
      </c>
      <c r="AS79" s="122" t="s">
        <v>23</v>
      </c>
      <c r="AT79" s="39" t="s">
        <v>21</v>
      </c>
      <c r="AU79" s="22" t="s">
        <v>22</v>
      </c>
      <c r="AV79" s="23" t="s">
        <v>23</v>
      </c>
    </row>
    <row r="80" spans="1:48" ht="12" customHeight="1">
      <c r="A80" s="111"/>
      <c r="B80" s="112" t="s">
        <v>20</v>
      </c>
      <c r="C80" s="56">
        <f>+L80+I80+R80+F80+O80</f>
        <v>286</v>
      </c>
      <c r="D80" s="115">
        <v>50</v>
      </c>
      <c r="E80" s="115">
        <v>17</v>
      </c>
      <c r="F80" s="116">
        <f>+D80+E80</f>
        <v>67</v>
      </c>
      <c r="G80" s="117">
        <v>58</v>
      </c>
      <c r="H80" s="115">
        <v>7</v>
      </c>
      <c r="I80" s="116">
        <f>+G80+H80</f>
        <v>65</v>
      </c>
      <c r="J80" s="117">
        <v>35</v>
      </c>
      <c r="K80" s="115">
        <v>11</v>
      </c>
      <c r="L80" s="116">
        <f>+J80+K80</f>
        <v>46</v>
      </c>
      <c r="M80" s="117">
        <v>20</v>
      </c>
      <c r="N80" s="115">
        <v>24</v>
      </c>
      <c r="O80" s="116">
        <f>+M80+N80</f>
        <v>44</v>
      </c>
      <c r="P80" s="117">
        <v>40</v>
      </c>
      <c r="Q80" s="115">
        <v>24</v>
      </c>
      <c r="R80" s="116">
        <f>+P80+Q80</f>
        <v>64</v>
      </c>
      <c r="S80" s="63">
        <f>+Y80+V80</f>
        <v>184</v>
      </c>
      <c r="T80" s="115">
        <v>87</v>
      </c>
      <c r="U80" s="115">
        <v>34</v>
      </c>
      <c r="V80" s="116">
        <f>+T80+U80</f>
        <v>121</v>
      </c>
      <c r="W80" s="117">
        <v>25</v>
      </c>
      <c r="X80" s="115">
        <v>38</v>
      </c>
      <c r="Y80" s="116">
        <f>SUM(W80:X80)</f>
        <v>63</v>
      </c>
      <c r="Z80" s="63">
        <f>+AI80+AF80+AC80</f>
        <v>116</v>
      </c>
      <c r="AA80" s="115">
        <v>23</v>
      </c>
      <c r="AB80" s="115">
        <v>14</v>
      </c>
      <c r="AC80" s="116">
        <f>+AA80+AB80</f>
        <v>37</v>
      </c>
      <c r="AD80" s="117">
        <v>27</v>
      </c>
      <c r="AE80" s="115">
        <v>2</v>
      </c>
      <c r="AF80" s="116">
        <f>+AD80+AE80</f>
        <v>29</v>
      </c>
      <c r="AG80" s="117">
        <v>48</v>
      </c>
      <c r="AH80" s="115">
        <v>2</v>
      </c>
      <c r="AI80" s="116">
        <f>+AG80+AH80</f>
        <v>50</v>
      </c>
      <c r="AJ80" s="63">
        <f>+AM80+AP80+AS80</f>
        <v>86</v>
      </c>
      <c r="AK80" s="115">
        <v>14</v>
      </c>
      <c r="AL80" s="115">
        <v>14</v>
      </c>
      <c r="AM80" s="116">
        <f>+AK80+AL80</f>
        <v>28</v>
      </c>
      <c r="AN80" s="117">
        <v>3</v>
      </c>
      <c r="AO80" s="115">
        <v>9</v>
      </c>
      <c r="AP80" s="116">
        <f>+AN80+AO80</f>
        <v>12</v>
      </c>
      <c r="AQ80" s="117">
        <v>20</v>
      </c>
      <c r="AR80" s="115">
        <v>26</v>
      </c>
      <c r="AS80" s="116">
        <f>+AQ80+AR80</f>
        <v>46</v>
      </c>
      <c r="AT80" s="71">
        <f aca="true" t="shared" si="75" ref="AT80:AU82">+W80+T80+AK80+AN80+AQ80+J80+G80+P80+D80+M80+AG80+AD80+AA80</f>
        <v>450</v>
      </c>
      <c r="AU80" s="72">
        <f t="shared" si="75"/>
        <v>222</v>
      </c>
      <c r="AV80" s="73">
        <f>+AT80+AU80</f>
        <v>672</v>
      </c>
    </row>
    <row r="81" spans="1:48" ht="12" customHeight="1">
      <c r="A81" s="111"/>
      <c r="B81" s="112" t="s">
        <v>17</v>
      </c>
      <c r="C81" s="56">
        <f>+L81+I81+R81+F81+O81</f>
        <v>1261</v>
      </c>
      <c r="D81" s="115">
        <v>230</v>
      </c>
      <c r="E81" s="115">
        <v>95</v>
      </c>
      <c r="F81" s="116">
        <f>+D81+E81</f>
        <v>325</v>
      </c>
      <c r="G81" s="117">
        <v>236</v>
      </c>
      <c r="H81" s="115">
        <v>51</v>
      </c>
      <c r="I81" s="116">
        <f>+G81+H81</f>
        <v>287</v>
      </c>
      <c r="J81" s="117">
        <v>135</v>
      </c>
      <c r="K81" s="115">
        <v>41</v>
      </c>
      <c r="L81" s="116">
        <f>+J81+K81</f>
        <v>176</v>
      </c>
      <c r="M81" s="117">
        <v>98</v>
      </c>
      <c r="N81" s="115">
        <v>122</v>
      </c>
      <c r="O81" s="116">
        <f>+M81+N81</f>
        <v>220</v>
      </c>
      <c r="P81" s="117">
        <v>174</v>
      </c>
      <c r="Q81" s="115">
        <v>79</v>
      </c>
      <c r="R81" s="116">
        <f>+P81+Q81</f>
        <v>253</v>
      </c>
      <c r="S81" s="63">
        <f>+Y81+V81</f>
        <v>679</v>
      </c>
      <c r="T81" s="115">
        <v>328</v>
      </c>
      <c r="U81" s="115">
        <v>95</v>
      </c>
      <c r="V81" s="116">
        <f>+T81+U81</f>
        <v>423</v>
      </c>
      <c r="W81" s="117">
        <v>91</v>
      </c>
      <c r="X81" s="115">
        <v>165</v>
      </c>
      <c r="Y81" s="116">
        <f>SUM(W81:X81)</f>
        <v>256</v>
      </c>
      <c r="Z81" s="63">
        <f>+AI81+AF81+AC81</f>
        <v>488</v>
      </c>
      <c r="AA81" s="115">
        <v>98</v>
      </c>
      <c r="AB81" s="115">
        <v>60</v>
      </c>
      <c r="AC81" s="116">
        <f>+AA81+AB81</f>
        <v>158</v>
      </c>
      <c r="AD81" s="117">
        <v>124</v>
      </c>
      <c r="AE81" s="115">
        <v>24</v>
      </c>
      <c r="AF81" s="116">
        <f>+AD81+AE81</f>
        <v>148</v>
      </c>
      <c r="AG81" s="117">
        <v>173</v>
      </c>
      <c r="AH81" s="115">
        <v>9</v>
      </c>
      <c r="AI81" s="116">
        <f>+AG81+AH81</f>
        <v>182</v>
      </c>
      <c r="AJ81" s="63">
        <f>+AM81+AP81+AS81</f>
        <v>439</v>
      </c>
      <c r="AK81" s="115">
        <v>63</v>
      </c>
      <c r="AL81" s="115">
        <v>78</v>
      </c>
      <c r="AM81" s="116">
        <f>+AK81+AL81</f>
        <v>141</v>
      </c>
      <c r="AN81" s="117">
        <v>31</v>
      </c>
      <c r="AO81" s="115">
        <v>30</v>
      </c>
      <c r="AP81" s="116">
        <f>+AN81+AO81</f>
        <v>61</v>
      </c>
      <c r="AQ81" s="117">
        <v>103</v>
      </c>
      <c r="AR81" s="115">
        <v>134</v>
      </c>
      <c r="AS81" s="116">
        <f>+AQ81+AR81</f>
        <v>237</v>
      </c>
      <c r="AT81" s="71">
        <f t="shared" si="75"/>
        <v>1884</v>
      </c>
      <c r="AU81" s="72">
        <f t="shared" si="75"/>
        <v>983</v>
      </c>
      <c r="AV81" s="73">
        <f>+AT81+AU81</f>
        <v>2867</v>
      </c>
    </row>
    <row r="82" spans="1:48" ht="12" customHeight="1">
      <c r="A82" s="111"/>
      <c r="B82" s="112" t="s">
        <v>18</v>
      </c>
      <c r="C82" s="56">
        <f>+L82+I82+R82+F82+O82</f>
        <v>335</v>
      </c>
      <c r="D82" s="115">
        <v>54</v>
      </c>
      <c r="E82" s="115">
        <v>15</v>
      </c>
      <c r="F82" s="116">
        <f>+D82+E82</f>
        <v>69</v>
      </c>
      <c r="G82" s="117">
        <v>79</v>
      </c>
      <c r="H82" s="115">
        <v>13</v>
      </c>
      <c r="I82" s="116">
        <f>+G82+H82</f>
        <v>92</v>
      </c>
      <c r="J82" s="117">
        <v>27</v>
      </c>
      <c r="K82" s="115">
        <v>10</v>
      </c>
      <c r="L82" s="116">
        <f>+J82+K82</f>
        <v>37</v>
      </c>
      <c r="M82" s="117">
        <v>33</v>
      </c>
      <c r="N82" s="115">
        <v>30</v>
      </c>
      <c r="O82" s="116">
        <f>+M82+N82</f>
        <v>63</v>
      </c>
      <c r="P82" s="117">
        <v>46</v>
      </c>
      <c r="Q82" s="115">
        <v>28</v>
      </c>
      <c r="R82" s="116">
        <f>+P82+Q82</f>
        <v>74</v>
      </c>
      <c r="S82" s="63">
        <f>+Y82+V82</f>
        <v>298</v>
      </c>
      <c r="T82" s="115">
        <v>167</v>
      </c>
      <c r="U82" s="115">
        <v>51</v>
      </c>
      <c r="V82" s="125">
        <f>+T82+U82</f>
        <v>218</v>
      </c>
      <c r="W82" s="117">
        <v>37</v>
      </c>
      <c r="X82" s="115">
        <v>43</v>
      </c>
      <c r="Y82" s="116">
        <f>SUM(W82:X82)</f>
        <v>80</v>
      </c>
      <c r="Z82" s="63">
        <f>+AI82+AF82+AC82</f>
        <v>122</v>
      </c>
      <c r="AA82" s="115">
        <v>22</v>
      </c>
      <c r="AB82" s="115">
        <v>10</v>
      </c>
      <c r="AC82" s="116">
        <f>+AA82+AB82</f>
        <v>32</v>
      </c>
      <c r="AD82" s="117">
        <v>25</v>
      </c>
      <c r="AE82" s="115">
        <v>4</v>
      </c>
      <c r="AF82" s="116">
        <f>+AD82+AE82</f>
        <v>29</v>
      </c>
      <c r="AG82" s="117">
        <v>56</v>
      </c>
      <c r="AH82" s="115">
        <v>5</v>
      </c>
      <c r="AI82" s="116">
        <f>+AG82+AH82</f>
        <v>61</v>
      </c>
      <c r="AJ82" s="63">
        <f>+AM82+AP82+AS82</f>
        <v>98</v>
      </c>
      <c r="AK82" s="115">
        <v>18</v>
      </c>
      <c r="AL82" s="115">
        <v>18</v>
      </c>
      <c r="AM82" s="116">
        <f>+AK82+AL82</f>
        <v>36</v>
      </c>
      <c r="AN82" s="117">
        <v>10</v>
      </c>
      <c r="AO82" s="115">
        <v>5</v>
      </c>
      <c r="AP82" s="116">
        <f>+AN82+AO82</f>
        <v>15</v>
      </c>
      <c r="AQ82" s="117">
        <v>0</v>
      </c>
      <c r="AR82" s="115">
        <v>47</v>
      </c>
      <c r="AS82" s="116">
        <f>+AQ82+AR82</f>
        <v>47</v>
      </c>
      <c r="AT82" s="71">
        <f t="shared" si="75"/>
        <v>574</v>
      </c>
      <c r="AU82" s="72">
        <f t="shared" si="75"/>
        <v>279</v>
      </c>
      <c r="AV82" s="73">
        <f>+AT82+AU82</f>
        <v>853</v>
      </c>
    </row>
    <row r="83" spans="1:48" ht="12" customHeight="1">
      <c r="A83" s="111"/>
      <c r="B83" s="112" t="s">
        <v>30</v>
      </c>
      <c r="C83" s="56">
        <f aca="true" t="shared" si="76" ref="C83:V83">SUM(C82*100)/C81</f>
        <v>26.566217287866774</v>
      </c>
      <c r="D83" s="115">
        <f t="shared" si="76"/>
        <v>23.47826086956522</v>
      </c>
      <c r="E83" s="115">
        <f t="shared" si="76"/>
        <v>15.789473684210526</v>
      </c>
      <c r="F83" s="116">
        <f t="shared" si="76"/>
        <v>21.23076923076923</v>
      </c>
      <c r="G83" s="117">
        <f t="shared" si="76"/>
        <v>33.47457627118644</v>
      </c>
      <c r="H83" s="115">
        <f t="shared" si="76"/>
        <v>25.49019607843137</v>
      </c>
      <c r="I83" s="116">
        <f t="shared" si="76"/>
        <v>32.055749128919864</v>
      </c>
      <c r="J83" s="117">
        <f t="shared" si="76"/>
        <v>20</v>
      </c>
      <c r="K83" s="115">
        <f t="shared" si="76"/>
        <v>24.390243902439025</v>
      </c>
      <c r="L83" s="116">
        <f t="shared" si="76"/>
        <v>21.022727272727273</v>
      </c>
      <c r="M83" s="117">
        <f t="shared" si="76"/>
        <v>33.673469387755105</v>
      </c>
      <c r="N83" s="115">
        <f t="shared" si="76"/>
        <v>24.59016393442623</v>
      </c>
      <c r="O83" s="116">
        <f t="shared" si="76"/>
        <v>28.636363636363637</v>
      </c>
      <c r="P83" s="117">
        <f t="shared" si="76"/>
        <v>26.436781609195403</v>
      </c>
      <c r="Q83" s="115">
        <f t="shared" si="76"/>
        <v>35.44303797468354</v>
      </c>
      <c r="R83" s="116">
        <f t="shared" si="76"/>
        <v>29.24901185770751</v>
      </c>
      <c r="S83" s="63">
        <f t="shared" si="76"/>
        <v>43.888070692194404</v>
      </c>
      <c r="T83" s="115">
        <f t="shared" si="76"/>
        <v>50.91463414634146</v>
      </c>
      <c r="U83" s="115">
        <f t="shared" si="76"/>
        <v>53.68421052631579</v>
      </c>
      <c r="V83" s="116">
        <f t="shared" si="76"/>
        <v>51.536643026004725</v>
      </c>
      <c r="W83" s="117">
        <f aca="true" t="shared" si="77" ref="W83:AV83">SUM(W82*100)/W81</f>
        <v>40.65934065934066</v>
      </c>
      <c r="X83" s="115">
        <f t="shared" si="77"/>
        <v>26.060606060606062</v>
      </c>
      <c r="Y83" s="116">
        <f t="shared" si="77"/>
        <v>31.25</v>
      </c>
      <c r="Z83" s="63">
        <f aca="true" t="shared" si="78" ref="Z83:AI83">SUM(Z82*100)/Z81</f>
        <v>25</v>
      </c>
      <c r="AA83" s="115">
        <f t="shared" si="78"/>
        <v>22.448979591836736</v>
      </c>
      <c r="AB83" s="115">
        <f t="shared" si="78"/>
        <v>16.666666666666668</v>
      </c>
      <c r="AC83" s="116">
        <f t="shared" si="78"/>
        <v>20.253164556962027</v>
      </c>
      <c r="AD83" s="117">
        <f t="shared" si="78"/>
        <v>20.161290322580644</v>
      </c>
      <c r="AE83" s="115">
        <f t="shared" si="78"/>
        <v>16.666666666666668</v>
      </c>
      <c r="AF83" s="116">
        <f t="shared" si="78"/>
        <v>19.594594594594593</v>
      </c>
      <c r="AG83" s="117">
        <f t="shared" si="78"/>
        <v>32.369942196531795</v>
      </c>
      <c r="AH83" s="115">
        <f t="shared" si="78"/>
        <v>55.55555555555556</v>
      </c>
      <c r="AI83" s="116">
        <f t="shared" si="78"/>
        <v>33.51648351648352</v>
      </c>
      <c r="AJ83" s="63">
        <f t="shared" si="77"/>
        <v>22.32346241457859</v>
      </c>
      <c r="AK83" s="115">
        <f t="shared" si="77"/>
        <v>28.571428571428573</v>
      </c>
      <c r="AL83" s="115">
        <f t="shared" si="77"/>
        <v>23.076923076923077</v>
      </c>
      <c r="AM83" s="116">
        <f t="shared" si="77"/>
        <v>25.53191489361702</v>
      </c>
      <c r="AN83" s="117">
        <f t="shared" si="77"/>
        <v>32.25806451612903</v>
      </c>
      <c r="AO83" s="115">
        <f t="shared" si="77"/>
        <v>16.666666666666668</v>
      </c>
      <c r="AP83" s="116">
        <f t="shared" si="77"/>
        <v>24.59016393442623</v>
      </c>
      <c r="AQ83" s="117">
        <f t="shared" si="77"/>
        <v>0</v>
      </c>
      <c r="AR83" s="115">
        <f t="shared" si="77"/>
        <v>35.07462686567164</v>
      </c>
      <c r="AS83" s="116">
        <f t="shared" si="77"/>
        <v>19.831223628691983</v>
      </c>
      <c r="AT83" s="71">
        <f t="shared" si="77"/>
        <v>30.467091295116774</v>
      </c>
      <c r="AU83" s="72">
        <f t="shared" si="77"/>
        <v>28.382502543234995</v>
      </c>
      <c r="AV83" s="73">
        <f t="shared" si="77"/>
        <v>29.752354377397978</v>
      </c>
    </row>
    <row r="84" spans="1:48" ht="12" customHeight="1">
      <c r="A84" s="111"/>
      <c r="B84" s="112" t="s">
        <v>19</v>
      </c>
      <c r="C84" s="56">
        <f aca="true" t="shared" si="79" ref="C84:V84">100-C83</f>
        <v>73.43378271213322</v>
      </c>
      <c r="D84" s="115">
        <f t="shared" si="79"/>
        <v>76.52173913043478</v>
      </c>
      <c r="E84" s="115">
        <f t="shared" si="79"/>
        <v>84.21052631578948</v>
      </c>
      <c r="F84" s="116">
        <f t="shared" si="79"/>
        <v>78.76923076923077</v>
      </c>
      <c r="G84" s="117">
        <f t="shared" si="79"/>
        <v>66.52542372881356</v>
      </c>
      <c r="H84" s="115">
        <f t="shared" si="79"/>
        <v>74.50980392156863</v>
      </c>
      <c r="I84" s="116">
        <f t="shared" si="79"/>
        <v>67.94425087108013</v>
      </c>
      <c r="J84" s="117">
        <f t="shared" si="79"/>
        <v>80</v>
      </c>
      <c r="K84" s="115">
        <f t="shared" si="79"/>
        <v>75.60975609756098</v>
      </c>
      <c r="L84" s="116">
        <f t="shared" si="79"/>
        <v>78.97727272727272</v>
      </c>
      <c r="M84" s="117">
        <f t="shared" si="79"/>
        <v>66.3265306122449</v>
      </c>
      <c r="N84" s="115">
        <f t="shared" si="79"/>
        <v>75.40983606557377</v>
      </c>
      <c r="O84" s="116">
        <f t="shared" si="79"/>
        <v>71.36363636363636</v>
      </c>
      <c r="P84" s="117">
        <f t="shared" si="79"/>
        <v>73.5632183908046</v>
      </c>
      <c r="Q84" s="115">
        <f t="shared" si="79"/>
        <v>64.55696202531647</v>
      </c>
      <c r="R84" s="116">
        <f t="shared" si="79"/>
        <v>70.75098814229248</v>
      </c>
      <c r="S84" s="63">
        <f t="shared" si="79"/>
        <v>56.111929307805596</v>
      </c>
      <c r="T84" s="115">
        <f t="shared" si="79"/>
        <v>49.08536585365854</v>
      </c>
      <c r="U84" s="115">
        <f t="shared" si="79"/>
        <v>46.31578947368421</v>
      </c>
      <c r="V84" s="116">
        <f t="shared" si="79"/>
        <v>48.463356973995275</v>
      </c>
      <c r="W84" s="117">
        <f aca="true" t="shared" si="80" ref="W84:AV84">100-W83</f>
        <v>59.34065934065934</v>
      </c>
      <c r="X84" s="115">
        <f t="shared" si="80"/>
        <v>73.93939393939394</v>
      </c>
      <c r="Y84" s="116">
        <f t="shared" si="80"/>
        <v>68.75</v>
      </c>
      <c r="Z84" s="63">
        <f aca="true" t="shared" si="81" ref="Z84:AI84">100-Z83</f>
        <v>75</v>
      </c>
      <c r="AA84" s="115">
        <f t="shared" si="81"/>
        <v>77.55102040816327</v>
      </c>
      <c r="AB84" s="115">
        <f t="shared" si="81"/>
        <v>83.33333333333333</v>
      </c>
      <c r="AC84" s="116">
        <f t="shared" si="81"/>
        <v>79.74683544303798</v>
      </c>
      <c r="AD84" s="117">
        <f t="shared" si="81"/>
        <v>79.83870967741936</v>
      </c>
      <c r="AE84" s="115">
        <f t="shared" si="81"/>
        <v>83.33333333333333</v>
      </c>
      <c r="AF84" s="116">
        <f t="shared" si="81"/>
        <v>80.4054054054054</v>
      </c>
      <c r="AG84" s="117">
        <f t="shared" si="81"/>
        <v>67.6300578034682</v>
      </c>
      <c r="AH84" s="115">
        <f t="shared" si="81"/>
        <v>44.44444444444444</v>
      </c>
      <c r="AI84" s="116">
        <f t="shared" si="81"/>
        <v>66.48351648351648</v>
      </c>
      <c r="AJ84" s="63">
        <f t="shared" si="80"/>
        <v>77.67653758542141</v>
      </c>
      <c r="AK84" s="115">
        <f t="shared" si="80"/>
        <v>71.42857142857143</v>
      </c>
      <c r="AL84" s="115">
        <f t="shared" si="80"/>
        <v>76.92307692307692</v>
      </c>
      <c r="AM84" s="116">
        <f t="shared" si="80"/>
        <v>74.46808510638297</v>
      </c>
      <c r="AN84" s="117">
        <f t="shared" si="80"/>
        <v>67.74193548387098</v>
      </c>
      <c r="AO84" s="115">
        <f t="shared" si="80"/>
        <v>83.33333333333333</v>
      </c>
      <c r="AP84" s="116">
        <f t="shared" si="80"/>
        <v>75.40983606557377</v>
      </c>
      <c r="AQ84" s="117">
        <f t="shared" si="80"/>
        <v>100</v>
      </c>
      <c r="AR84" s="115">
        <f t="shared" si="80"/>
        <v>64.92537313432837</v>
      </c>
      <c r="AS84" s="116">
        <f t="shared" si="80"/>
        <v>80.16877637130801</v>
      </c>
      <c r="AT84" s="71">
        <f t="shared" si="80"/>
        <v>69.53290870488323</v>
      </c>
      <c r="AU84" s="72">
        <f t="shared" si="80"/>
        <v>71.61749745676501</v>
      </c>
      <c r="AV84" s="73">
        <f t="shared" si="80"/>
        <v>70.24764562260202</v>
      </c>
    </row>
    <row r="85" spans="1:48" ht="12" customHeight="1">
      <c r="A85" s="111"/>
      <c r="B85" s="112" t="s">
        <v>31</v>
      </c>
      <c r="C85" s="56">
        <f>+L85+I85+R85+F85+O85</f>
        <v>534</v>
      </c>
      <c r="D85" s="115">
        <v>107</v>
      </c>
      <c r="E85" s="115">
        <v>39</v>
      </c>
      <c r="F85" s="116">
        <f>+D85+E85</f>
        <v>146</v>
      </c>
      <c r="G85" s="117">
        <v>101</v>
      </c>
      <c r="H85" s="115">
        <v>22</v>
      </c>
      <c r="I85" s="116">
        <f>+G85+H85</f>
        <v>123</v>
      </c>
      <c r="J85" s="117">
        <v>54</v>
      </c>
      <c r="K85" s="115">
        <v>14</v>
      </c>
      <c r="L85" s="116">
        <f>+J85+K85</f>
        <v>68</v>
      </c>
      <c r="M85" s="117">
        <v>48</v>
      </c>
      <c r="N85" s="115">
        <v>56</v>
      </c>
      <c r="O85" s="116">
        <f>+N85+N85</f>
        <v>112</v>
      </c>
      <c r="P85" s="117">
        <v>55</v>
      </c>
      <c r="Q85" s="115">
        <v>30</v>
      </c>
      <c r="R85" s="116">
        <f>+P85+Q85</f>
        <v>85</v>
      </c>
      <c r="S85" s="63">
        <f>+Y85+V85</f>
        <v>354</v>
      </c>
      <c r="T85" s="115">
        <v>202</v>
      </c>
      <c r="U85" s="115">
        <v>58</v>
      </c>
      <c r="V85" s="125">
        <f>+T85+U85</f>
        <v>260</v>
      </c>
      <c r="W85" s="117">
        <v>39</v>
      </c>
      <c r="X85" s="115">
        <v>55</v>
      </c>
      <c r="Y85" s="116">
        <f>SUM(W85:X85)</f>
        <v>94</v>
      </c>
      <c r="Z85" s="63">
        <f>+AI85+AF85+AC85</f>
        <v>184</v>
      </c>
      <c r="AA85" s="115">
        <v>21</v>
      </c>
      <c r="AB85" s="115">
        <v>13</v>
      </c>
      <c r="AC85" s="116">
        <f>+AA85+AB85</f>
        <v>34</v>
      </c>
      <c r="AD85" s="117">
        <v>49</v>
      </c>
      <c r="AE85" s="115">
        <v>5</v>
      </c>
      <c r="AF85" s="116">
        <f>+AD85+AE85</f>
        <v>54</v>
      </c>
      <c r="AG85" s="117">
        <v>91</v>
      </c>
      <c r="AH85" s="115">
        <v>5</v>
      </c>
      <c r="AI85" s="116">
        <f>+AG85+AH85</f>
        <v>96</v>
      </c>
      <c r="AJ85" s="63">
        <f>+AM85+AP85+AS85</f>
        <v>160</v>
      </c>
      <c r="AK85" s="115">
        <v>30</v>
      </c>
      <c r="AL85" s="115">
        <v>24</v>
      </c>
      <c r="AM85" s="116">
        <f>+AK85+AL85</f>
        <v>54</v>
      </c>
      <c r="AN85" s="117">
        <v>19</v>
      </c>
      <c r="AO85" s="115">
        <v>13</v>
      </c>
      <c r="AP85" s="116">
        <f>+AN85+AO85</f>
        <v>32</v>
      </c>
      <c r="AQ85" s="117">
        <v>39</v>
      </c>
      <c r="AR85" s="115">
        <v>35</v>
      </c>
      <c r="AS85" s="116">
        <f>+AQ85+AR85</f>
        <v>74</v>
      </c>
      <c r="AT85" s="71">
        <f>+W85+T85+AK85+AN85+AQ85+J85+G85+P85+D85+M85+AG85+AD85+AA85</f>
        <v>855</v>
      </c>
      <c r="AU85" s="72">
        <f>+X85+U85+AL85+AO85+AR85+K85+H85+Q85+E85+N85+AH85+AE85+AB85</f>
        <v>369</v>
      </c>
      <c r="AV85" s="73">
        <f>+AT85+AU85</f>
        <v>1224</v>
      </c>
    </row>
    <row r="86" spans="1:48" ht="12" customHeight="1" thickBot="1">
      <c r="A86" s="113"/>
      <c r="B86" s="114" t="s">
        <v>32</v>
      </c>
      <c r="C86" s="57">
        <f aca="true" t="shared" si="82" ref="C86:V86">SUM(C85*100)/C81</f>
        <v>42.34734337827121</v>
      </c>
      <c r="D86" s="118">
        <f t="shared" si="82"/>
        <v>46.52173913043478</v>
      </c>
      <c r="E86" s="118">
        <f t="shared" si="82"/>
        <v>41.05263157894737</v>
      </c>
      <c r="F86" s="119">
        <f t="shared" si="82"/>
        <v>44.92307692307692</v>
      </c>
      <c r="G86" s="120">
        <f t="shared" si="82"/>
        <v>42.79661016949152</v>
      </c>
      <c r="H86" s="118">
        <f t="shared" si="82"/>
        <v>43.13725490196079</v>
      </c>
      <c r="I86" s="119">
        <f t="shared" si="82"/>
        <v>42.857142857142854</v>
      </c>
      <c r="J86" s="120">
        <f t="shared" si="82"/>
        <v>40</v>
      </c>
      <c r="K86" s="118">
        <f t="shared" si="82"/>
        <v>34.146341463414636</v>
      </c>
      <c r="L86" s="119">
        <f t="shared" si="82"/>
        <v>38.63636363636363</v>
      </c>
      <c r="M86" s="120">
        <f t="shared" si="82"/>
        <v>48.97959183673469</v>
      </c>
      <c r="N86" s="118">
        <f t="shared" si="82"/>
        <v>45.90163934426229</v>
      </c>
      <c r="O86" s="119">
        <f t="shared" si="82"/>
        <v>50.90909090909091</v>
      </c>
      <c r="P86" s="120">
        <f t="shared" si="82"/>
        <v>31.60919540229885</v>
      </c>
      <c r="Q86" s="118">
        <f t="shared" si="82"/>
        <v>37.9746835443038</v>
      </c>
      <c r="R86" s="119">
        <f t="shared" si="82"/>
        <v>33.59683794466403</v>
      </c>
      <c r="S86" s="64">
        <f t="shared" si="82"/>
        <v>52.135493372606774</v>
      </c>
      <c r="T86" s="118">
        <f t="shared" si="82"/>
        <v>61.58536585365854</v>
      </c>
      <c r="U86" s="118">
        <f t="shared" si="82"/>
        <v>61.05263157894737</v>
      </c>
      <c r="V86" s="119">
        <f t="shared" si="82"/>
        <v>61.46572104018912</v>
      </c>
      <c r="W86" s="120">
        <f aca="true" t="shared" si="83" ref="W86:AV86">SUM(W85*100)/W81</f>
        <v>42.857142857142854</v>
      </c>
      <c r="X86" s="118">
        <f t="shared" si="83"/>
        <v>33.333333333333336</v>
      </c>
      <c r="Y86" s="119">
        <f t="shared" si="83"/>
        <v>36.71875</v>
      </c>
      <c r="Z86" s="64">
        <f aca="true" t="shared" si="84" ref="Z86:AI86">SUM(Z85*100)/Z81</f>
        <v>37.704918032786885</v>
      </c>
      <c r="AA86" s="118">
        <f t="shared" si="84"/>
        <v>21.428571428571427</v>
      </c>
      <c r="AB86" s="118">
        <f t="shared" si="84"/>
        <v>21.666666666666668</v>
      </c>
      <c r="AC86" s="119">
        <f t="shared" si="84"/>
        <v>21.518987341772153</v>
      </c>
      <c r="AD86" s="120">
        <f t="shared" si="84"/>
        <v>39.516129032258064</v>
      </c>
      <c r="AE86" s="118">
        <f t="shared" si="84"/>
        <v>20.833333333333332</v>
      </c>
      <c r="AF86" s="119">
        <f t="shared" si="84"/>
        <v>36.486486486486484</v>
      </c>
      <c r="AG86" s="120">
        <f t="shared" si="84"/>
        <v>52.60115606936416</v>
      </c>
      <c r="AH86" s="118">
        <f t="shared" si="84"/>
        <v>55.55555555555556</v>
      </c>
      <c r="AI86" s="119">
        <f t="shared" si="84"/>
        <v>52.747252747252745</v>
      </c>
      <c r="AJ86" s="64">
        <f t="shared" si="83"/>
        <v>36.44646924829157</v>
      </c>
      <c r="AK86" s="118">
        <f t="shared" si="83"/>
        <v>47.61904761904762</v>
      </c>
      <c r="AL86" s="118">
        <f t="shared" si="83"/>
        <v>30.76923076923077</v>
      </c>
      <c r="AM86" s="119">
        <f t="shared" si="83"/>
        <v>38.297872340425535</v>
      </c>
      <c r="AN86" s="120">
        <f t="shared" si="83"/>
        <v>61.29032258064516</v>
      </c>
      <c r="AO86" s="118">
        <f t="shared" si="83"/>
        <v>43.333333333333336</v>
      </c>
      <c r="AP86" s="119">
        <f t="shared" si="83"/>
        <v>52.459016393442624</v>
      </c>
      <c r="AQ86" s="120">
        <f t="shared" si="83"/>
        <v>37.86407766990291</v>
      </c>
      <c r="AR86" s="118">
        <f t="shared" si="83"/>
        <v>26.119402985074625</v>
      </c>
      <c r="AS86" s="119">
        <f t="shared" si="83"/>
        <v>31.223628691983123</v>
      </c>
      <c r="AT86" s="74">
        <f t="shared" si="83"/>
        <v>45.382165605095544</v>
      </c>
      <c r="AU86" s="75">
        <f t="shared" si="83"/>
        <v>37.538148524923706</v>
      </c>
      <c r="AV86" s="76">
        <f t="shared" si="83"/>
        <v>42.69271014998256</v>
      </c>
    </row>
    <row r="87" spans="1:48" ht="6" customHeight="1" thickBot="1">
      <c r="A87" s="105"/>
      <c r="B87" s="106"/>
      <c r="C87" s="82"/>
      <c r="D87" s="82"/>
      <c r="E87" s="82"/>
      <c r="F87" s="108"/>
      <c r="G87" s="84"/>
      <c r="H87" s="82"/>
      <c r="I87" s="108"/>
      <c r="J87" s="84"/>
      <c r="K87" s="82"/>
      <c r="L87" s="108"/>
      <c r="M87" s="84"/>
      <c r="N87" s="82"/>
      <c r="O87" s="108"/>
      <c r="P87" s="84"/>
      <c r="Q87" s="82"/>
      <c r="R87" s="108"/>
      <c r="S87" s="84"/>
      <c r="T87" s="82"/>
      <c r="U87" s="82"/>
      <c r="V87" s="108"/>
      <c r="W87" s="84"/>
      <c r="X87" s="82"/>
      <c r="Y87" s="107"/>
      <c r="Z87" s="84"/>
      <c r="AA87" s="82"/>
      <c r="AB87" s="82"/>
      <c r="AC87" s="108"/>
      <c r="AD87" s="84"/>
      <c r="AE87" s="82"/>
      <c r="AF87" s="108"/>
      <c r="AG87" s="84"/>
      <c r="AH87" s="82"/>
      <c r="AI87" s="108"/>
      <c r="AJ87" s="84"/>
      <c r="AK87" s="82"/>
      <c r="AL87" s="82"/>
      <c r="AM87" s="108"/>
      <c r="AN87" s="84"/>
      <c r="AO87" s="82"/>
      <c r="AP87" s="108"/>
      <c r="AQ87" s="84"/>
      <c r="AR87" s="82"/>
      <c r="AS87" s="108"/>
      <c r="AT87" s="86"/>
      <c r="AU87" s="87"/>
      <c r="AV87" s="87"/>
    </row>
    <row r="88" spans="1:48" ht="12" customHeight="1">
      <c r="A88" s="46" t="s">
        <v>42</v>
      </c>
      <c r="B88" s="11"/>
      <c r="C88" s="83" t="s">
        <v>46</v>
      </c>
      <c r="D88" s="12" t="s">
        <v>21</v>
      </c>
      <c r="E88" s="12" t="s">
        <v>22</v>
      </c>
      <c r="F88" s="32" t="s">
        <v>23</v>
      </c>
      <c r="G88" s="28" t="s">
        <v>21</v>
      </c>
      <c r="H88" s="12" t="s">
        <v>22</v>
      </c>
      <c r="I88" s="32" t="s">
        <v>23</v>
      </c>
      <c r="J88" s="28" t="s">
        <v>21</v>
      </c>
      <c r="K88" s="12" t="s">
        <v>22</v>
      </c>
      <c r="L88" s="32" t="s">
        <v>23</v>
      </c>
      <c r="M88" s="28" t="s">
        <v>21</v>
      </c>
      <c r="N88" s="12" t="s">
        <v>22</v>
      </c>
      <c r="O88" s="32" t="s">
        <v>23</v>
      </c>
      <c r="P88" s="28" t="s">
        <v>21</v>
      </c>
      <c r="Q88" s="12" t="s">
        <v>22</v>
      </c>
      <c r="R88" s="32" t="s">
        <v>23</v>
      </c>
      <c r="S88" s="85" t="s">
        <v>46</v>
      </c>
      <c r="T88" s="12" t="s">
        <v>21</v>
      </c>
      <c r="U88" s="12" t="s">
        <v>22</v>
      </c>
      <c r="V88" s="32" t="s">
        <v>23</v>
      </c>
      <c r="W88" s="28" t="s">
        <v>21</v>
      </c>
      <c r="X88" s="12" t="s">
        <v>22</v>
      </c>
      <c r="Y88" s="33" t="s">
        <v>23</v>
      </c>
      <c r="Z88" s="85" t="s">
        <v>46</v>
      </c>
      <c r="AA88" s="12" t="s">
        <v>21</v>
      </c>
      <c r="AB88" s="12" t="s">
        <v>22</v>
      </c>
      <c r="AC88" s="32" t="s">
        <v>23</v>
      </c>
      <c r="AD88" s="28" t="s">
        <v>21</v>
      </c>
      <c r="AE88" s="12" t="s">
        <v>22</v>
      </c>
      <c r="AF88" s="32" t="s">
        <v>23</v>
      </c>
      <c r="AG88" s="28" t="s">
        <v>21</v>
      </c>
      <c r="AH88" s="12" t="s">
        <v>22</v>
      </c>
      <c r="AI88" s="32" t="s">
        <v>23</v>
      </c>
      <c r="AJ88" s="85" t="s">
        <v>46</v>
      </c>
      <c r="AK88" s="12" t="s">
        <v>21</v>
      </c>
      <c r="AL88" s="12" t="s">
        <v>22</v>
      </c>
      <c r="AM88" s="32" t="s">
        <v>23</v>
      </c>
      <c r="AN88" s="28" t="s">
        <v>21</v>
      </c>
      <c r="AO88" s="12" t="s">
        <v>22</v>
      </c>
      <c r="AP88" s="32" t="s">
        <v>23</v>
      </c>
      <c r="AQ88" s="28" t="s">
        <v>21</v>
      </c>
      <c r="AR88" s="12" t="s">
        <v>22</v>
      </c>
      <c r="AS88" s="32" t="s">
        <v>23</v>
      </c>
      <c r="AT88" s="39" t="s">
        <v>21</v>
      </c>
      <c r="AU88" s="22" t="s">
        <v>22</v>
      </c>
      <c r="AV88" s="23" t="s">
        <v>23</v>
      </c>
    </row>
    <row r="89" spans="1:48" ht="12" customHeight="1">
      <c r="A89" s="47"/>
      <c r="B89" s="9" t="s">
        <v>20</v>
      </c>
      <c r="C89" s="49" t="s">
        <v>48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1"/>
    </row>
    <row r="90" spans="1:48" ht="12" customHeight="1">
      <c r="A90" s="47"/>
      <c r="B90" s="9" t="s">
        <v>17</v>
      </c>
      <c r="C90" s="56">
        <f>+L90+I90+R90+F90+O90</f>
        <v>1089</v>
      </c>
      <c r="D90" s="5">
        <v>190</v>
      </c>
      <c r="E90" s="5">
        <v>74</v>
      </c>
      <c r="F90" s="30">
        <f>+D90+E90</f>
        <v>264</v>
      </c>
      <c r="G90" s="26">
        <v>193</v>
      </c>
      <c r="H90" s="5">
        <v>38</v>
      </c>
      <c r="I90" s="30">
        <f>+G90+H90</f>
        <v>231</v>
      </c>
      <c r="J90" s="26">
        <v>111</v>
      </c>
      <c r="K90" s="5">
        <v>32</v>
      </c>
      <c r="L90" s="30">
        <f>+J90+K90</f>
        <v>143</v>
      </c>
      <c r="M90" s="26">
        <v>91</v>
      </c>
      <c r="N90" s="5">
        <v>116</v>
      </c>
      <c r="O90" s="30">
        <f>+M90+N90</f>
        <v>207</v>
      </c>
      <c r="P90" s="26">
        <v>167</v>
      </c>
      <c r="Q90" s="5">
        <v>77</v>
      </c>
      <c r="R90" s="30">
        <f>+P90+Q90</f>
        <v>244</v>
      </c>
      <c r="S90" s="63">
        <f>+Y90+V90</f>
        <v>545</v>
      </c>
      <c r="T90" s="5">
        <v>260</v>
      </c>
      <c r="U90" s="5">
        <v>77</v>
      </c>
      <c r="V90" s="30">
        <f>+T90+U90</f>
        <v>337</v>
      </c>
      <c r="W90" s="26">
        <v>68</v>
      </c>
      <c r="X90" s="5">
        <v>140</v>
      </c>
      <c r="Y90" s="30">
        <f>SUM(W90:X90)</f>
        <v>208</v>
      </c>
      <c r="Z90" s="63">
        <f>+AI90+AF90+AC90</f>
        <v>396</v>
      </c>
      <c r="AA90" s="5">
        <v>72</v>
      </c>
      <c r="AB90" s="5">
        <v>52</v>
      </c>
      <c r="AC90" s="30">
        <f>+AA90+AB90</f>
        <v>124</v>
      </c>
      <c r="AD90" s="26">
        <v>92</v>
      </c>
      <c r="AE90" s="5">
        <v>21</v>
      </c>
      <c r="AF90" s="30">
        <f>+AD90+AE90</f>
        <v>113</v>
      </c>
      <c r="AG90" s="26">
        <v>151</v>
      </c>
      <c r="AH90" s="5">
        <v>8</v>
      </c>
      <c r="AI90" s="30">
        <f>+AG90+AH90</f>
        <v>159</v>
      </c>
      <c r="AJ90" s="63">
        <f>+AM90+AP90+AS90</f>
        <v>324</v>
      </c>
      <c r="AK90" s="5">
        <v>52</v>
      </c>
      <c r="AL90" s="5">
        <v>57</v>
      </c>
      <c r="AM90" s="30">
        <f>+AK90+AL90</f>
        <v>109</v>
      </c>
      <c r="AN90" s="26">
        <v>26</v>
      </c>
      <c r="AO90" s="5">
        <v>28</v>
      </c>
      <c r="AP90" s="30">
        <f>+AN90+AO90</f>
        <v>54</v>
      </c>
      <c r="AQ90" s="26">
        <v>71</v>
      </c>
      <c r="AR90" s="5">
        <v>90</v>
      </c>
      <c r="AS90" s="30">
        <f>+AQ90+AR90</f>
        <v>161</v>
      </c>
      <c r="AT90" s="71">
        <f>+W90+T90+AK90+AN90+AQ90+J90+G90+P90+D90+M90+AG90+AD90+AA90</f>
        <v>1544</v>
      </c>
      <c r="AU90" s="72">
        <f>+X90+U90+AL90+AO90+AR90+K90+H90+Q90+E90+N90+AH90+AE90+AB90</f>
        <v>810</v>
      </c>
      <c r="AV90" s="73">
        <f>+AT90+AU90</f>
        <v>2354</v>
      </c>
    </row>
    <row r="91" spans="1:48" ht="12" customHeight="1">
      <c r="A91" s="47"/>
      <c r="B91" s="9" t="s">
        <v>18</v>
      </c>
      <c r="C91" s="56">
        <f>L91+I91+R91+F91+O91</f>
        <v>251</v>
      </c>
      <c r="D91" s="5">
        <v>36</v>
      </c>
      <c r="E91" s="5">
        <v>11</v>
      </c>
      <c r="F91" s="30">
        <f>+D91+E91</f>
        <v>47</v>
      </c>
      <c r="G91" s="26">
        <v>58</v>
      </c>
      <c r="H91" s="5">
        <v>9</v>
      </c>
      <c r="I91" s="30">
        <f>+G91+H91</f>
        <v>67</v>
      </c>
      <c r="J91" s="26">
        <v>22</v>
      </c>
      <c r="K91" s="5">
        <v>6</v>
      </c>
      <c r="L91" s="30">
        <f>+J91+K91</f>
        <v>28</v>
      </c>
      <c r="M91" s="26">
        <v>26</v>
      </c>
      <c r="N91" s="5">
        <v>26</v>
      </c>
      <c r="O91" s="30">
        <f>+M91+N91</f>
        <v>52</v>
      </c>
      <c r="P91" s="26">
        <v>36</v>
      </c>
      <c r="Q91" s="5">
        <v>21</v>
      </c>
      <c r="R91" s="30">
        <f>+P91+Q91</f>
        <v>57</v>
      </c>
      <c r="S91" s="63">
        <f>+Y91+V91</f>
        <v>215</v>
      </c>
      <c r="T91" s="5">
        <v>116</v>
      </c>
      <c r="U91" s="5">
        <v>36</v>
      </c>
      <c r="V91" s="35">
        <f>+T91+U91</f>
        <v>152</v>
      </c>
      <c r="W91" s="26">
        <v>28</v>
      </c>
      <c r="X91" s="5">
        <v>35</v>
      </c>
      <c r="Y91" s="30">
        <f>SUM(W91:X91)</f>
        <v>63</v>
      </c>
      <c r="Z91" s="63">
        <f>+AI91+AF91+AC91</f>
        <v>82</v>
      </c>
      <c r="AA91" s="5">
        <v>12</v>
      </c>
      <c r="AB91" s="5">
        <v>7</v>
      </c>
      <c r="AC91" s="30">
        <f>+AA91+AB91</f>
        <v>19</v>
      </c>
      <c r="AD91" s="26">
        <v>15</v>
      </c>
      <c r="AE91" s="5">
        <v>3</v>
      </c>
      <c r="AF91" s="30">
        <f>+AD91+AE91</f>
        <v>18</v>
      </c>
      <c r="AG91" s="26">
        <v>42</v>
      </c>
      <c r="AH91" s="5">
        <v>3</v>
      </c>
      <c r="AI91" s="30">
        <f>+AG91+AH91</f>
        <v>45</v>
      </c>
      <c r="AJ91" s="63">
        <f>+AM91+AP91+AS91</f>
        <v>84</v>
      </c>
      <c r="AK91" s="5">
        <v>16</v>
      </c>
      <c r="AL91" s="5">
        <v>12</v>
      </c>
      <c r="AM91" s="30">
        <f>+AK91+AL91</f>
        <v>28</v>
      </c>
      <c r="AN91" s="26">
        <v>7</v>
      </c>
      <c r="AO91" s="5">
        <v>4</v>
      </c>
      <c r="AP91" s="30">
        <f>+AN91+AO91</f>
        <v>11</v>
      </c>
      <c r="AQ91" s="26">
        <v>20</v>
      </c>
      <c r="AR91" s="5">
        <v>25</v>
      </c>
      <c r="AS91" s="30">
        <f>+AQ91+AR91</f>
        <v>45</v>
      </c>
      <c r="AT91" s="71">
        <f>+W91+T91+AK91+AN91+AQ91+J91+G91+P91+D91+M91+AG91+AD91+AA91</f>
        <v>434</v>
      </c>
      <c r="AU91" s="72">
        <f>+X91+U91+AL91+AO91+AR91+K91+H91+Q91+E91+N91+AH91+AE91+AB91</f>
        <v>198</v>
      </c>
      <c r="AV91" s="73">
        <f>+AT91+AU91</f>
        <v>632</v>
      </c>
    </row>
    <row r="92" spans="1:48" ht="12" customHeight="1">
      <c r="A92" s="47"/>
      <c r="B92" s="9" t="s">
        <v>30</v>
      </c>
      <c r="C92" s="56">
        <f aca="true" t="shared" si="85" ref="C92:V92">SUM(C91*100)/C90</f>
        <v>23.048668503213957</v>
      </c>
      <c r="D92" s="5">
        <f t="shared" si="85"/>
        <v>18.94736842105263</v>
      </c>
      <c r="E92" s="5">
        <f t="shared" si="85"/>
        <v>14.864864864864865</v>
      </c>
      <c r="F92" s="30">
        <f t="shared" si="85"/>
        <v>17.803030303030305</v>
      </c>
      <c r="G92" s="26">
        <f t="shared" si="85"/>
        <v>30.05181347150259</v>
      </c>
      <c r="H92" s="5">
        <f t="shared" si="85"/>
        <v>23.68421052631579</v>
      </c>
      <c r="I92" s="30">
        <f t="shared" si="85"/>
        <v>29.004329004329005</v>
      </c>
      <c r="J92" s="26">
        <f t="shared" si="85"/>
        <v>19.81981981981982</v>
      </c>
      <c r="K92" s="5">
        <f t="shared" si="85"/>
        <v>18.75</v>
      </c>
      <c r="L92" s="30">
        <f t="shared" si="85"/>
        <v>19.58041958041958</v>
      </c>
      <c r="M92" s="26">
        <f t="shared" si="85"/>
        <v>28.571428571428573</v>
      </c>
      <c r="N92" s="5">
        <f t="shared" si="85"/>
        <v>22.413793103448278</v>
      </c>
      <c r="O92" s="30">
        <f t="shared" si="85"/>
        <v>25.120772946859905</v>
      </c>
      <c r="P92" s="26">
        <f t="shared" si="85"/>
        <v>21.55688622754491</v>
      </c>
      <c r="Q92" s="5">
        <f t="shared" si="85"/>
        <v>27.272727272727273</v>
      </c>
      <c r="R92" s="30">
        <f t="shared" si="85"/>
        <v>23.360655737704917</v>
      </c>
      <c r="S92" s="63">
        <f t="shared" si="85"/>
        <v>39.44954128440367</v>
      </c>
      <c r="T92" s="5">
        <f t="shared" si="85"/>
        <v>44.61538461538461</v>
      </c>
      <c r="U92" s="5">
        <f t="shared" si="85"/>
        <v>46.753246753246756</v>
      </c>
      <c r="V92" s="30">
        <f t="shared" si="85"/>
        <v>45.103857566765576</v>
      </c>
      <c r="W92" s="26">
        <f aca="true" t="shared" si="86" ref="W92:AV92">SUM(W91*100)/W90</f>
        <v>41.1764705882353</v>
      </c>
      <c r="X92" s="5">
        <f t="shared" si="86"/>
        <v>25</v>
      </c>
      <c r="Y92" s="30">
        <f t="shared" si="86"/>
        <v>30.28846153846154</v>
      </c>
      <c r="Z92" s="63">
        <f aca="true" t="shared" si="87" ref="Z92:AI92">SUM(Z91*100)/Z90</f>
        <v>20.707070707070706</v>
      </c>
      <c r="AA92" s="5">
        <f t="shared" si="87"/>
        <v>16.666666666666668</v>
      </c>
      <c r="AB92" s="5">
        <f t="shared" si="87"/>
        <v>13.461538461538462</v>
      </c>
      <c r="AC92" s="30">
        <f t="shared" si="87"/>
        <v>15.32258064516129</v>
      </c>
      <c r="AD92" s="26">
        <f t="shared" si="87"/>
        <v>16.304347826086957</v>
      </c>
      <c r="AE92" s="5">
        <f t="shared" si="87"/>
        <v>14.285714285714286</v>
      </c>
      <c r="AF92" s="30">
        <f t="shared" si="87"/>
        <v>15.929203539823009</v>
      </c>
      <c r="AG92" s="26">
        <f t="shared" si="87"/>
        <v>27.814569536423843</v>
      </c>
      <c r="AH92" s="5">
        <f t="shared" si="87"/>
        <v>37.5</v>
      </c>
      <c r="AI92" s="30">
        <f t="shared" si="87"/>
        <v>28.30188679245283</v>
      </c>
      <c r="AJ92" s="63">
        <f t="shared" si="86"/>
        <v>25.925925925925927</v>
      </c>
      <c r="AK92" s="5">
        <f t="shared" si="86"/>
        <v>30.76923076923077</v>
      </c>
      <c r="AL92" s="5">
        <f t="shared" si="86"/>
        <v>21.05263157894737</v>
      </c>
      <c r="AM92" s="30">
        <f t="shared" si="86"/>
        <v>25.68807339449541</v>
      </c>
      <c r="AN92" s="26">
        <f t="shared" si="86"/>
        <v>26.923076923076923</v>
      </c>
      <c r="AO92" s="5">
        <f t="shared" si="86"/>
        <v>14.285714285714286</v>
      </c>
      <c r="AP92" s="30">
        <f t="shared" si="86"/>
        <v>20.37037037037037</v>
      </c>
      <c r="AQ92" s="26">
        <f t="shared" si="86"/>
        <v>28.169014084507044</v>
      </c>
      <c r="AR92" s="5">
        <f t="shared" si="86"/>
        <v>27.77777777777778</v>
      </c>
      <c r="AS92" s="30">
        <f t="shared" si="86"/>
        <v>27.950310559006212</v>
      </c>
      <c r="AT92" s="71">
        <f t="shared" si="86"/>
        <v>28.10880829015544</v>
      </c>
      <c r="AU92" s="72">
        <f t="shared" si="86"/>
        <v>24.444444444444443</v>
      </c>
      <c r="AV92" s="73">
        <f t="shared" si="86"/>
        <v>26.847918436703484</v>
      </c>
    </row>
    <row r="93" spans="1:48" ht="12" customHeight="1">
      <c r="A93" s="47"/>
      <c r="B93" s="9" t="s">
        <v>19</v>
      </c>
      <c r="C93" s="56">
        <f aca="true" t="shared" si="88" ref="C93:V93">100-C92</f>
        <v>76.95133149678604</v>
      </c>
      <c r="D93" s="5">
        <f t="shared" si="88"/>
        <v>81.05263157894737</v>
      </c>
      <c r="E93" s="5">
        <f t="shared" si="88"/>
        <v>85.13513513513513</v>
      </c>
      <c r="F93" s="30">
        <f t="shared" si="88"/>
        <v>82.19696969696969</v>
      </c>
      <c r="G93" s="26">
        <f t="shared" si="88"/>
        <v>69.94818652849742</v>
      </c>
      <c r="H93" s="5">
        <f t="shared" si="88"/>
        <v>76.3157894736842</v>
      </c>
      <c r="I93" s="30">
        <f t="shared" si="88"/>
        <v>70.99567099567099</v>
      </c>
      <c r="J93" s="26">
        <f t="shared" si="88"/>
        <v>80.18018018018017</v>
      </c>
      <c r="K93" s="5">
        <f t="shared" si="88"/>
        <v>81.25</v>
      </c>
      <c r="L93" s="30">
        <f t="shared" si="88"/>
        <v>80.41958041958043</v>
      </c>
      <c r="M93" s="26">
        <f t="shared" si="88"/>
        <v>71.42857142857143</v>
      </c>
      <c r="N93" s="5">
        <f t="shared" si="88"/>
        <v>77.58620689655172</v>
      </c>
      <c r="O93" s="30">
        <f t="shared" si="88"/>
        <v>74.8792270531401</v>
      </c>
      <c r="P93" s="26">
        <f t="shared" si="88"/>
        <v>78.44311377245509</v>
      </c>
      <c r="Q93" s="5">
        <f t="shared" si="88"/>
        <v>72.72727272727272</v>
      </c>
      <c r="R93" s="30">
        <f t="shared" si="88"/>
        <v>76.63934426229508</v>
      </c>
      <c r="S93" s="63">
        <f t="shared" si="88"/>
        <v>60.55045871559633</v>
      </c>
      <c r="T93" s="5">
        <f t="shared" si="88"/>
        <v>55.38461538461539</v>
      </c>
      <c r="U93" s="5">
        <f t="shared" si="88"/>
        <v>53.246753246753244</v>
      </c>
      <c r="V93" s="30">
        <f t="shared" si="88"/>
        <v>54.896142433234424</v>
      </c>
      <c r="W93" s="26">
        <f aca="true" t="shared" si="89" ref="W93:AV93">100-W92</f>
        <v>58.8235294117647</v>
      </c>
      <c r="X93" s="5">
        <f t="shared" si="89"/>
        <v>75</v>
      </c>
      <c r="Y93" s="30">
        <f t="shared" si="89"/>
        <v>69.71153846153845</v>
      </c>
      <c r="Z93" s="63">
        <f aca="true" t="shared" si="90" ref="Z93:AI93">100-Z92</f>
        <v>79.2929292929293</v>
      </c>
      <c r="AA93" s="5">
        <f t="shared" si="90"/>
        <v>83.33333333333333</v>
      </c>
      <c r="AB93" s="5">
        <f t="shared" si="90"/>
        <v>86.53846153846153</v>
      </c>
      <c r="AC93" s="30">
        <f t="shared" si="90"/>
        <v>84.6774193548387</v>
      </c>
      <c r="AD93" s="26">
        <f t="shared" si="90"/>
        <v>83.69565217391305</v>
      </c>
      <c r="AE93" s="5">
        <f t="shared" si="90"/>
        <v>85.71428571428571</v>
      </c>
      <c r="AF93" s="30">
        <f t="shared" si="90"/>
        <v>84.070796460177</v>
      </c>
      <c r="AG93" s="26">
        <f t="shared" si="90"/>
        <v>72.18543046357615</v>
      </c>
      <c r="AH93" s="5">
        <f t="shared" si="90"/>
        <v>62.5</v>
      </c>
      <c r="AI93" s="30">
        <f t="shared" si="90"/>
        <v>71.69811320754717</v>
      </c>
      <c r="AJ93" s="63">
        <f t="shared" si="89"/>
        <v>74.07407407407408</v>
      </c>
      <c r="AK93" s="5">
        <f t="shared" si="89"/>
        <v>69.23076923076923</v>
      </c>
      <c r="AL93" s="5">
        <f t="shared" si="89"/>
        <v>78.94736842105263</v>
      </c>
      <c r="AM93" s="30">
        <f t="shared" si="89"/>
        <v>74.3119266055046</v>
      </c>
      <c r="AN93" s="26">
        <f t="shared" si="89"/>
        <v>73.07692307692308</v>
      </c>
      <c r="AO93" s="5">
        <f t="shared" si="89"/>
        <v>85.71428571428571</v>
      </c>
      <c r="AP93" s="30">
        <f t="shared" si="89"/>
        <v>79.62962962962963</v>
      </c>
      <c r="AQ93" s="26">
        <f t="shared" si="89"/>
        <v>71.83098591549296</v>
      </c>
      <c r="AR93" s="5">
        <f t="shared" si="89"/>
        <v>72.22222222222223</v>
      </c>
      <c r="AS93" s="30">
        <f t="shared" si="89"/>
        <v>72.04968944099379</v>
      </c>
      <c r="AT93" s="71">
        <f t="shared" si="89"/>
        <v>71.89119170984456</v>
      </c>
      <c r="AU93" s="72">
        <f t="shared" si="89"/>
        <v>75.55555555555556</v>
      </c>
      <c r="AV93" s="73">
        <f t="shared" si="89"/>
        <v>73.15208156329652</v>
      </c>
    </row>
    <row r="94" spans="1:48" ht="12" customHeight="1">
      <c r="A94" s="47"/>
      <c r="B94" s="9" t="s">
        <v>31</v>
      </c>
      <c r="C94" s="56">
        <f>+L94+I94+R94+F94+O94</f>
        <v>346</v>
      </c>
      <c r="D94" s="5">
        <v>69</v>
      </c>
      <c r="E94" s="5">
        <v>20</v>
      </c>
      <c r="F94" s="30">
        <f>+D94+E94</f>
        <v>89</v>
      </c>
      <c r="G94" s="26">
        <v>64</v>
      </c>
      <c r="H94" s="5">
        <v>14</v>
      </c>
      <c r="I94" s="30">
        <f>+G94+H94</f>
        <v>78</v>
      </c>
      <c r="J94" s="26">
        <v>39</v>
      </c>
      <c r="K94" s="5">
        <v>10</v>
      </c>
      <c r="L94" s="30">
        <f>+J94+K94</f>
        <v>49</v>
      </c>
      <c r="M94" s="26">
        <v>34</v>
      </c>
      <c r="N94" s="5">
        <v>35</v>
      </c>
      <c r="O94" s="30">
        <f>+N94+N94</f>
        <v>70</v>
      </c>
      <c r="P94" s="26">
        <v>41</v>
      </c>
      <c r="Q94" s="5">
        <v>19</v>
      </c>
      <c r="R94" s="30">
        <f>+P94+Q94</f>
        <v>60</v>
      </c>
      <c r="S94" s="63">
        <f>+Y94+V94</f>
        <v>243</v>
      </c>
      <c r="T94" s="5">
        <v>138</v>
      </c>
      <c r="U94" s="5">
        <v>43</v>
      </c>
      <c r="V94" s="35">
        <f>+T94+U94</f>
        <v>181</v>
      </c>
      <c r="W94" s="26">
        <v>27</v>
      </c>
      <c r="X94" s="5">
        <v>35</v>
      </c>
      <c r="Y94" s="30">
        <f>SUM(W94:X94)</f>
        <v>62</v>
      </c>
      <c r="Z94" s="63">
        <f>+AI94+AF94+AC94</f>
        <v>138</v>
      </c>
      <c r="AA94" s="5">
        <v>19</v>
      </c>
      <c r="AB94" s="5">
        <v>10</v>
      </c>
      <c r="AC94" s="30">
        <f>+AA94+AB94</f>
        <v>29</v>
      </c>
      <c r="AD94" s="26">
        <v>37</v>
      </c>
      <c r="AE94" s="5">
        <v>8</v>
      </c>
      <c r="AF94" s="30">
        <f>+AD94+AE94</f>
        <v>45</v>
      </c>
      <c r="AG94" s="26">
        <v>61</v>
      </c>
      <c r="AH94" s="5">
        <v>3</v>
      </c>
      <c r="AI94" s="30">
        <f>+AG94+AH94</f>
        <v>64</v>
      </c>
      <c r="AJ94" s="63">
        <f>+AM94+AP94+AS94</f>
        <v>143</v>
      </c>
      <c r="AK94" s="5">
        <v>24</v>
      </c>
      <c r="AL94" s="5">
        <v>18</v>
      </c>
      <c r="AM94" s="30">
        <f>+AK94+AL94</f>
        <v>42</v>
      </c>
      <c r="AN94" s="26">
        <v>19</v>
      </c>
      <c r="AO94" s="5">
        <v>12</v>
      </c>
      <c r="AP94" s="30">
        <f>+AN94+AO94</f>
        <v>31</v>
      </c>
      <c r="AQ94" s="26">
        <v>32</v>
      </c>
      <c r="AR94" s="5">
        <v>38</v>
      </c>
      <c r="AS94" s="30">
        <f>+AQ94+AR94</f>
        <v>70</v>
      </c>
      <c r="AT94" s="71">
        <f>+W94+T94+AK94+AN94+AQ94+J94+G94+P94+D94+M94+AG94+AD94+AA94</f>
        <v>604</v>
      </c>
      <c r="AU94" s="72">
        <f>+X94+U94+AL94+AO94+AR94+K94+H94+Q94+E94+N94+AH94+AE94+AB94</f>
        <v>265</v>
      </c>
      <c r="AV94" s="73">
        <f>+AT94+AU94</f>
        <v>869</v>
      </c>
    </row>
    <row r="95" spans="1:48" ht="12" customHeight="1" thickBot="1">
      <c r="A95" s="48"/>
      <c r="B95" s="13" t="s">
        <v>32</v>
      </c>
      <c r="C95" s="57">
        <f aca="true" t="shared" si="91" ref="C95:V95">SUM(C94*100)/C90</f>
        <v>31.7722681359045</v>
      </c>
      <c r="D95" s="14">
        <f t="shared" si="91"/>
        <v>36.31578947368421</v>
      </c>
      <c r="E95" s="14">
        <f t="shared" si="91"/>
        <v>27.027027027027028</v>
      </c>
      <c r="F95" s="31">
        <f t="shared" si="91"/>
        <v>33.71212121212121</v>
      </c>
      <c r="G95" s="27">
        <f t="shared" si="91"/>
        <v>33.16062176165803</v>
      </c>
      <c r="H95" s="14">
        <f t="shared" si="91"/>
        <v>36.8421052631579</v>
      </c>
      <c r="I95" s="31">
        <f t="shared" si="91"/>
        <v>33.76623376623377</v>
      </c>
      <c r="J95" s="27">
        <f t="shared" si="91"/>
        <v>35.13513513513514</v>
      </c>
      <c r="K95" s="14">
        <f t="shared" si="91"/>
        <v>31.25</v>
      </c>
      <c r="L95" s="31">
        <f t="shared" si="91"/>
        <v>34.26573426573427</v>
      </c>
      <c r="M95" s="27">
        <f t="shared" si="91"/>
        <v>37.362637362637365</v>
      </c>
      <c r="N95" s="14">
        <f t="shared" si="91"/>
        <v>30.17241379310345</v>
      </c>
      <c r="O95" s="31">
        <f t="shared" si="91"/>
        <v>33.81642512077295</v>
      </c>
      <c r="P95" s="27">
        <f t="shared" si="91"/>
        <v>24.550898203592816</v>
      </c>
      <c r="Q95" s="14">
        <f t="shared" si="91"/>
        <v>24.675324675324674</v>
      </c>
      <c r="R95" s="31">
        <f t="shared" si="91"/>
        <v>24.59016393442623</v>
      </c>
      <c r="S95" s="64">
        <f t="shared" si="91"/>
        <v>44.58715596330275</v>
      </c>
      <c r="T95" s="14">
        <f t="shared" si="91"/>
        <v>53.07692307692308</v>
      </c>
      <c r="U95" s="14">
        <f t="shared" si="91"/>
        <v>55.84415584415584</v>
      </c>
      <c r="V95" s="31">
        <f t="shared" si="91"/>
        <v>53.70919881305638</v>
      </c>
      <c r="W95" s="27">
        <f aca="true" t="shared" si="92" ref="W95:AV95">SUM(W94*100)/W90</f>
        <v>39.705882352941174</v>
      </c>
      <c r="X95" s="14">
        <f t="shared" si="92"/>
        <v>25</v>
      </c>
      <c r="Y95" s="31">
        <f t="shared" si="92"/>
        <v>29.807692307692307</v>
      </c>
      <c r="Z95" s="64">
        <f aca="true" t="shared" si="93" ref="Z95:AI95">SUM(Z94*100)/Z90</f>
        <v>34.84848484848485</v>
      </c>
      <c r="AA95" s="14">
        <f t="shared" si="93"/>
        <v>26.38888888888889</v>
      </c>
      <c r="AB95" s="14">
        <f t="shared" si="93"/>
        <v>19.23076923076923</v>
      </c>
      <c r="AC95" s="31">
        <f t="shared" si="93"/>
        <v>23.387096774193548</v>
      </c>
      <c r="AD95" s="27">
        <f t="shared" si="93"/>
        <v>40.21739130434783</v>
      </c>
      <c r="AE95" s="14">
        <f t="shared" si="93"/>
        <v>38.095238095238095</v>
      </c>
      <c r="AF95" s="31">
        <f t="shared" si="93"/>
        <v>39.823008849557525</v>
      </c>
      <c r="AG95" s="27">
        <f t="shared" si="93"/>
        <v>40.397350993377486</v>
      </c>
      <c r="AH95" s="14">
        <f t="shared" si="93"/>
        <v>37.5</v>
      </c>
      <c r="AI95" s="31">
        <f t="shared" si="93"/>
        <v>40.25157232704402</v>
      </c>
      <c r="AJ95" s="64">
        <f t="shared" si="92"/>
        <v>44.135802469135804</v>
      </c>
      <c r="AK95" s="14">
        <f t="shared" si="92"/>
        <v>46.15384615384615</v>
      </c>
      <c r="AL95" s="14">
        <f t="shared" si="92"/>
        <v>31.57894736842105</v>
      </c>
      <c r="AM95" s="31">
        <f t="shared" si="92"/>
        <v>38.53211009174312</v>
      </c>
      <c r="AN95" s="27">
        <f t="shared" si="92"/>
        <v>73.07692307692308</v>
      </c>
      <c r="AO95" s="14">
        <f t="shared" si="92"/>
        <v>42.857142857142854</v>
      </c>
      <c r="AP95" s="31">
        <f t="shared" si="92"/>
        <v>57.407407407407405</v>
      </c>
      <c r="AQ95" s="27">
        <f t="shared" si="92"/>
        <v>45.070422535211264</v>
      </c>
      <c r="AR95" s="14">
        <f t="shared" si="92"/>
        <v>42.22222222222222</v>
      </c>
      <c r="AS95" s="31">
        <f t="shared" si="92"/>
        <v>43.47826086956522</v>
      </c>
      <c r="AT95" s="74">
        <f t="shared" si="92"/>
        <v>39.119170984455955</v>
      </c>
      <c r="AU95" s="75">
        <f t="shared" si="92"/>
        <v>32.71604938271605</v>
      </c>
      <c r="AV95" s="76">
        <f t="shared" si="92"/>
        <v>36.91588785046729</v>
      </c>
    </row>
    <row r="96" spans="1:48" ht="6" customHeight="1" thickBot="1">
      <c r="A96" s="105"/>
      <c r="B96" s="106"/>
      <c r="C96" s="82"/>
      <c r="D96" s="82"/>
      <c r="E96" s="82"/>
      <c r="F96" s="107"/>
      <c r="G96" s="84"/>
      <c r="H96" s="82"/>
      <c r="I96" s="107"/>
      <c r="J96" s="84"/>
      <c r="K96" s="82"/>
      <c r="L96" s="107"/>
      <c r="M96" s="84"/>
      <c r="N96" s="82"/>
      <c r="O96" s="107"/>
      <c r="P96" s="84"/>
      <c r="Q96" s="82"/>
      <c r="R96" s="107"/>
      <c r="S96" s="84"/>
      <c r="T96" s="82"/>
      <c r="U96" s="82"/>
      <c r="V96" s="107"/>
      <c r="W96" s="84"/>
      <c r="X96" s="82"/>
      <c r="Y96" s="107"/>
      <c r="Z96" s="84"/>
      <c r="AA96" s="82"/>
      <c r="AB96" s="82"/>
      <c r="AC96" s="107"/>
      <c r="AD96" s="84"/>
      <c r="AE96" s="82"/>
      <c r="AF96" s="107"/>
      <c r="AG96" s="84"/>
      <c r="AH96" s="82"/>
      <c r="AI96" s="107"/>
      <c r="AJ96" s="84"/>
      <c r="AK96" s="82"/>
      <c r="AL96" s="82"/>
      <c r="AM96" s="107"/>
      <c r="AN96" s="84"/>
      <c r="AO96" s="82"/>
      <c r="AP96" s="107"/>
      <c r="AQ96" s="84"/>
      <c r="AR96" s="82"/>
      <c r="AS96" s="107"/>
      <c r="AT96" s="86"/>
      <c r="AU96" s="87"/>
      <c r="AV96" s="87"/>
    </row>
    <row r="97" spans="1:48" ht="12" customHeight="1">
      <c r="A97" s="109" t="s">
        <v>39</v>
      </c>
      <c r="B97" s="110"/>
      <c r="C97" s="83" t="s">
        <v>46</v>
      </c>
      <c r="D97" s="121" t="s">
        <v>21</v>
      </c>
      <c r="E97" s="121" t="s">
        <v>22</v>
      </c>
      <c r="F97" s="122" t="s">
        <v>23</v>
      </c>
      <c r="G97" s="123" t="s">
        <v>21</v>
      </c>
      <c r="H97" s="121" t="s">
        <v>22</v>
      </c>
      <c r="I97" s="122" t="s">
        <v>23</v>
      </c>
      <c r="J97" s="123" t="s">
        <v>21</v>
      </c>
      <c r="K97" s="121" t="s">
        <v>22</v>
      </c>
      <c r="L97" s="122" t="s">
        <v>23</v>
      </c>
      <c r="M97" s="123" t="s">
        <v>21</v>
      </c>
      <c r="N97" s="121" t="s">
        <v>22</v>
      </c>
      <c r="O97" s="122" t="s">
        <v>23</v>
      </c>
      <c r="P97" s="123" t="s">
        <v>21</v>
      </c>
      <c r="Q97" s="121" t="s">
        <v>22</v>
      </c>
      <c r="R97" s="122" t="s">
        <v>23</v>
      </c>
      <c r="S97" s="85" t="s">
        <v>46</v>
      </c>
      <c r="T97" s="121" t="s">
        <v>21</v>
      </c>
      <c r="U97" s="121" t="s">
        <v>22</v>
      </c>
      <c r="V97" s="122" t="s">
        <v>23</v>
      </c>
      <c r="W97" s="123" t="s">
        <v>21</v>
      </c>
      <c r="X97" s="121" t="s">
        <v>22</v>
      </c>
      <c r="Y97" s="124" t="s">
        <v>23</v>
      </c>
      <c r="Z97" s="85" t="s">
        <v>46</v>
      </c>
      <c r="AA97" s="121" t="s">
        <v>21</v>
      </c>
      <c r="AB97" s="121" t="s">
        <v>22</v>
      </c>
      <c r="AC97" s="122" t="s">
        <v>23</v>
      </c>
      <c r="AD97" s="123" t="s">
        <v>21</v>
      </c>
      <c r="AE97" s="121" t="s">
        <v>22</v>
      </c>
      <c r="AF97" s="122" t="s">
        <v>23</v>
      </c>
      <c r="AG97" s="123" t="s">
        <v>21</v>
      </c>
      <c r="AH97" s="121" t="s">
        <v>22</v>
      </c>
      <c r="AI97" s="122" t="s">
        <v>23</v>
      </c>
      <c r="AJ97" s="85" t="s">
        <v>46</v>
      </c>
      <c r="AK97" s="121" t="s">
        <v>21</v>
      </c>
      <c r="AL97" s="121" t="s">
        <v>22</v>
      </c>
      <c r="AM97" s="122" t="s">
        <v>23</v>
      </c>
      <c r="AN97" s="123" t="s">
        <v>21</v>
      </c>
      <c r="AO97" s="121" t="s">
        <v>22</v>
      </c>
      <c r="AP97" s="122" t="s">
        <v>23</v>
      </c>
      <c r="AQ97" s="123" t="s">
        <v>21</v>
      </c>
      <c r="AR97" s="121" t="s">
        <v>22</v>
      </c>
      <c r="AS97" s="122" t="s">
        <v>23</v>
      </c>
      <c r="AT97" s="37" t="s">
        <v>21</v>
      </c>
      <c r="AU97" s="18" t="s">
        <v>22</v>
      </c>
      <c r="AV97" s="19" t="s">
        <v>23</v>
      </c>
    </row>
    <row r="98" spans="1:48" ht="12" customHeight="1">
      <c r="A98" s="111"/>
      <c r="B98" s="112" t="s">
        <v>20</v>
      </c>
      <c r="C98" s="56">
        <f>+L98+I98+R98+F98+O98</f>
        <v>284</v>
      </c>
      <c r="D98" s="115">
        <v>51</v>
      </c>
      <c r="E98" s="115">
        <v>12</v>
      </c>
      <c r="F98" s="116">
        <f>+D98+E98</f>
        <v>63</v>
      </c>
      <c r="G98" s="117">
        <v>56</v>
      </c>
      <c r="H98" s="115">
        <v>8</v>
      </c>
      <c r="I98" s="116">
        <f>+G98+H98</f>
        <v>64</v>
      </c>
      <c r="J98" s="117">
        <v>42</v>
      </c>
      <c r="K98" s="115">
        <v>15</v>
      </c>
      <c r="L98" s="116">
        <f>+J98+K98</f>
        <v>57</v>
      </c>
      <c r="M98" s="117">
        <v>19</v>
      </c>
      <c r="N98" s="115">
        <v>17</v>
      </c>
      <c r="O98" s="116">
        <f>+M98+N98</f>
        <v>36</v>
      </c>
      <c r="P98" s="117">
        <v>48</v>
      </c>
      <c r="Q98" s="115">
        <v>16</v>
      </c>
      <c r="R98" s="116">
        <f>+P98+Q98</f>
        <v>64</v>
      </c>
      <c r="S98" s="63">
        <f>+Y98+V98</f>
        <v>194</v>
      </c>
      <c r="T98" s="115">
        <v>97</v>
      </c>
      <c r="U98" s="115">
        <v>32</v>
      </c>
      <c r="V98" s="116">
        <f>+T98+U98</f>
        <v>129</v>
      </c>
      <c r="W98" s="117">
        <v>21</v>
      </c>
      <c r="X98" s="115">
        <v>44</v>
      </c>
      <c r="Y98" s="116">
        <f>SUM(W98:X98)</f>
        <v>65</v>
      </c>
      <c r="Z98" s="63">
        <f>+AI98+AF98+AC98</f>
        <v>124</v>
      </c>
      <c r="AA98" s="115">
        <v>24</v>
      </c>
      <c r="AB98" s="115">
        <v>12</v>
      </c>
      <c r="AC98" s="116">
        <f>+AA98+AB98</f>
        <v>36</v>
      </c>
      <c r="AD98" s="117">
        <v>37</v>
      </c>
      <c r="AE98" s="115">
        <v>8</v>
      </c>
      <c r="AF98" s="116">
        <f>+AD98+AE98</f>
        <v>45</v>
      </c>
      <c r="AG98" s="117">
        <v>43</v>
      </c>
      <c r="AH98" s="115">
        <v>0</v>
      </c>
      <c r="AI98" s="116">
        <f>+AG98+AH98</f>
        <v>43</v>
      </c>
      <c r="AJ98" s="63">
        <f>+AM98+AP98+AS98</f>
        <v>90</v>
      </c>
      <c r="AK98" s="115">
        <v>18</v>
      </c>
      <c r="AL98" s="115">
        <v>13</v>
      </c>
      <c r="AM98" s="116">
        <f>+AK98+AL98</f>
        <v>31</v>
      </c>
      <c r="AN98" s="117">
        <v>18</v>
      </c>
      <c r="AO98" s="115">
        <v>9</v>
      </c>
      <c r="AP98" s="116">
        <f>+AN98+AO98</f>
        <v>27</v>
      </c>
      <c r="AQ98" s="117">
        <v>16</v>
      </c>
      <c r="AR98" s="115">
        <v>16</v>
      </c>
      <c r="AS98" s="116">
        <f>+AQ98+AR98</f>
        <v>32</v>
      </c>
      <c r="AT98" s="71">
        <f aca="true" t="shared" si="94" ref="AT98:AU100">+W98+T98+AK98+AN98+AQ98+J98+G98+P98+D98+M98+AG98+AD98+AA98</f>
        <v>490</v>
      </c>
      <c r="AU98" s="72">
        <f t="shared" si="94"/>
        <v>202</v>
      </c>
      <c r="AV98" s="73">
        <f>+AT98+AU98</f>
        <v>692</v>
      </c>
    </row>
    <row r="99" spans="1:48" ht="12" customHeight="1">
      <c r="A99" s="111"/>
      <c r="B99" s="112" t="s">
        <v>17</v>
      </c>
      <c r="C99" s="56">
        <f>+L99+I99+R99+F99+O99</f>
        <v>1251</v>
      </c>
      <c r="D99" s="115">
        <v>231</v>
      </c>
      <c r="E99" s="115">
        <v>80</v>
      </c>
      <c r="F99" s="116">
        <f>+D99+E99</f>
        <v>311</v>
      </c>
      <c r="G99" s="117">
        <v>236</v>
      </c>
      <c r="H99" s="115">
        <v>47</v>
      </c>
      <c r="I99" s="116">
        <f>+G99+H99</f>
        <v>283</v>
      </c>
      <c r="J99" s="117">
        <v>156</v>
      </c>
      <c r="K99" s="115">
        <v>47</v>
      </c>
      <c r="L99" s="116">
        <f>+J99+K99</f>
        <v>203</v>
      </c>
      <c r="M99" s="117">
        <v>88</v>
      </c>
      <c r="N99" s="115">
        <v>107</v>
      </c>
      <c r="O99" s="116">
        <f>+M99+N99</f>
        <v>195</v>
      </c>
      <c r="P99" s="117">
        <v>180</v>
      </c>
      <c r="Q99" s="115">
        <v>79</v>
      </c>
      <c r="R99" s="116">
        <f>+P99+Q99</f>
        <v>259</v>
      </c>
      <c r="S99" s="63">
        <f>+Y99+V99</f>
        <v>685</v>
      </c>
      <c r="T99" s="115">
        <v>329</v>
      </c>
      <c r="U99" s="115">
        <v>102</v>
      </c>
      <c r="V99" s="116">
        <f>+T99+U99</f>
        <v>431</v>
      </c>
      <c r="W99" s="117">
        <v>82</v>
      </c>
      <c r="X99" s="115">
        <v>172</v>
      </c>
      <c r="Y99" s="116">
        <f>SUM(W99:X99)</f>
        <v>254</v>
      </c>
      <c r="Z99" s="63">
        <f>+AI99+AF99+AC99</f>
        <v>476</v>
      </c>
      <c r="AA99" s="115">
        <v>87</v>
      </c>
      <c r="AB99" s="115">
        <v>57</v>
      </c>
      <c r="AC99" s="116">
        <f>+AA99+AB99</f>
        <v>144</v>
      </c>
      <c r="AD99" s="117">
        <v>122</v>
      </c>
      <c r="AE99" s="115">
        <v>27</v>
      </c>
      <c r="AF99" s="116">
        <f>+AD99+AE99</f>
        <v>149</v>
      </c>
      <c r="AG99" s="117">
        <v>175</v>
      </c>
      <c r="AH99" s="115">
        <v>8</v>
      </c>
      <c r="AI99" s="116">
        <f>+AG99+AH99</f>
        <v>183</v>
      </c>
      <c r="AJ99" s="63">
        <f>+AM99+AP99+AS99</f>
        <v>386</v>
      </c>
      <c r="AK99" s="115">
        <v>67</v>
      </c>
      <c r="AL99" s="115">
        <v>62</v>
      </c>
      <c r="AM99" s="116">
        <f>+AK99+AL99</f>
        <v>129</v>
      </c>
      <c r="AN99" s="117">
        <v>41</v>
      </c>
      <c r="AO99" s="115">
        <v>32</v>
      </c>
      <c r="AP99" s="116">
        <f>+AN99+AO99</f>
        <v>73</v>
      </c>
      <c r="AQ99" s="117">
        <v>84</v>
      </c>
      <c r="AR99" s="115">
        <v>100</v>
      </c>
      <c r="AS99" s="116">
        <f>+AQ99+AR99</f>
        <v>184</v>
      </c>
      <c r="AT99" s="71">
        <f t="shared" si="94"/>
        <v>1878</v>
      </c>
      <c r="AU99" s="72">
        <f t="shared" si="94"/>
        <v>920</v>
      </c>
      <c r="AV99" s="73">
        <f>+AT99+AU99</f>
        <v>2798</v>
      </c>
    </row>
    <row r="100" spans="1:48" ht="12" customHeight="1">
      <c r="A100" s="111"/>
      <c r="B100" s="112" t="s">
        <v>18</v>
      </c>
      <c r="C100" s="56">
        <f>L100+I100+R100+F100+O100</f>
        <v>307</v>
      </c>
      <c r="D100" s="115">
        <v>62</v>
      </c>
      <c r="E100" s="115">
        <v>14</v>
      </c>
      <c r="F100" s="116">
        <f>+D100+E100</f>
        <v>76</v>
      </c>
      <c r="G100" s="117">
        <v>49</v>
      </c>
      <c r="H100" s="115">
        <v>3</v>
      </c>
      <c r="I100" s="116">
        <f>+G100+H100</f>
        <v>52</v>
      </c>
      <c r="J100" s="117">
        <v>44</v>
      </c>
      <c r="K100" s="115">
        <v>10</v>
      </c>
      <c r="L100" s="116">
        <f>+J100+K100</f>
        <v>54</v>
      </c>
      <c r="M100" s="117">
        <v>28</v>
      </c>
      <c r="N100" s="115">
        <v>28</v>
      </c>
      <c r="O100" s="116">
        <f>+M100+N100</f>
        <v>56</v>
      </c>
      <c r="P100" s="117">
        <v>50</v>
      </c>
      <c r="Q100" s="115">
        <v>19</v>
      </c>
      <c r="R100" s="116">
        <f>+P100+Q100</f>
        <v>69</v>
      </c>
      <c r="S100" s="63">
        <f>+Y100+V100</f>
        <v>268</v>
      </c>
      <c r="T100" s="115">
        <v>140</v>
      </c>
      <c r="U100" s="115">
        <v>47</v>
      </c>
      <c r="V100" s="125">
        <f>+T100+U100</f>
        <v>187</v>
      </c>
      <c r="W100" s="117">
        <v>33</v>
      </c>
      <c r="X100" s="115">
        <v>48</v>
      </c>
      <c r="Y100" s="116">
        <f>SUM(W100:X100)</f>
        <v>81</v>
      </c>
      <c r="Z100" s="63">
        <f>+AI100+AF100+AC100</f>
        <v>107</v>
      </c>
      <c r="AA100" s="115">
        <v>9</v>
      </c>
      <c r="AB100" s="115">
        <v>9</v>
      </c>
      <c r="AC100" s="116">
        <f>+AA100+AB100</f>
        <v>18</v>
      </c>
      <c r="AD100" s="117">
        <v>30</v>
      </c>
      <c r="AE100" s="115">
        <v>6</v>
      </c>
      <c r="AF100" s="116">
        <f>+AD100+AE100</f>
        <v>36</v>
      </c>
      <c r="AG100" s="117">
        <v>47</v>
      </c>
      <c r="AH100" s="115">
        <v>6</v>
      </c>
      <c r="AI100" s="116">
        <f>+AG100+AH100</f>
        <v>53</v>
      </c>
      <c r="AJ100" s="63">
        <f>+AM100+AP100+AS100</f>
        <v>148</v>
      </c>
      <c r="AK100" s="115">
        <v>19</v>
      </c>
      <c r="AL100" s="115">
        <v>6</v>
      </c>
      <c r="AM100" s="116">
        <f>+AK100+AL100</f>
        <v>25</v>
      </c>
      <c r="AN100" s="117">
        <v>23</v>
      </c>
      <c r="AO100" s="115">
        <v>19</v>
      </c>
      <c r="AP100" s="116">
        <f>+AN100+AO100</f>
        <v>42</v>
      </c>
      <c r="AQ100" s="117">
        <v>33</v>
      </c>
      <c r="AR100" s="115">
        <v>48</v>
      </c>
      <c r="AS100" s="116">
        <f>+AQ100+AR100</f>
        <v>81</v>
      </c>
      <c r="AT100" s="71">
        <f t="shared" si="94"/>
        <v>567</v>
      </c>
      <c r="AU100" s="72">
        <f t="shared" si="94"/>
        <v>263</v>
      </c>
      <c r="AV100" s="73">
        <f>+AT100+AU100</f>
        <v>830</v>
      </c>
    </row>
    <row r="101" spans="1:49" ht="12" customHeight="1">
      <c r="A101" s="111"/>
      <c r="B101" s="112" t="s">
        <v>30</v>
      </c>
      <c r="C101" s="56">
        <f>SUM(C100*100)/C99</f>
        <v>24.540367705835333</v>
      </c>
      <c r="D101" s="115">
        <f aca="true" t="shared" si="95" ref="D101:AV101">SUM(D100*100)/D99</f>
        <v>26.83982683982684</v>
      </c>
      <c r="E101" s="115">
        <f t="shared" si="95"/>
        <v>17.5</v>
      </c>
      <c r="F101" s="116">
        <f t="shared" si="95"/>
        <v>24.437299035369776</v>
      </c>
      <c r="G101" s="117">
        <f t="shared" si="95"/>
        <v>20.76271186440678</v>
      </c>
      <c r="H101" s="115">
        <f t="shared" si="95"/>
        <v>6.382978723404255</v>
      </c>
      <c r="I101" s="116">
        <f t="shared" si="95"/>
        <v>18.374558303886925</v>
      </c>
      <c r="J101" s="117">
        <f t="shared" si="95"/>
        <v>28.205128205128204</v>
      </c>
      <c r="K101" s="115">
        <f t="shared" si="95"/>
        <v>21.27659574468085</v>
      </c>
      <c r="L101" s="116">
        <f t="shared" si="95"/>
        <v>26.600985221674875</v>
      </c>
      <c r="M101" s="117">
        <f t="shared" si="95"/>
        <v>31.818181818181817</v>
      </c>
      <c r="N101" s="115">
        <f t="shared" si="95"/>
        <v>26.16822429906542</v>
      </c>
      <c r="O101" s="116">
        <f t="shared" si="95"/>
        <v>28.71794871794872</v>
      </c>
      <c r="P101" s="117">
        <f t="shared" si="95"/>
        <v>27.77777777777778</v>
      </c>
      <c r="Q101" s="115">
        <f t="shared" si="95"/>
        <v>24.050632911392405</v>
      </c>
      <c r="R101" s="116">
        <f t="shared" si="95"/>
        <v>26.64092664092664</v>
      </c>
      <c r="S101" s="63">
        <f t="shared" si="95"/>
        <v>39.12408759124087</v>
      </c>
      <c r="T101" s="115">
        <f t="shared" si="95"/>
        <v>42.5531914893617</v>
      </c>
      <c r="U101" s="115">
        <f t="shared" si="95"/>
        <v>46.07843137254902</v>
      </c>
      <c r="V101" s="116">
        <f t="shared" si="95"/>
        <v>43.38747099767981</v>
      </c>
      <c r="W101" s="117">
        <f t="shared" si="95"/>
        <v>40.24390243902439</v>
      </c>
      <c r="X101" s="115">
        <f t="shared" si="95"/>
        <v>27.906976744186046</v>
      </c>
      <c r="Y101" s="116">
        <f t="shared" si="95"/>
        <v>31.88976377952756</v>
      </c>
      <c r="Z101" s="63">
        <f t="shared" si="95"/>
        <v>22.478991596638654</v>
      </c>
      <c r="AA101" s="115">
        <f t="shared" si="95"/>
        <v>10.344827586206897</v>
      </c>
      <c r="AB101" s="115">
        <f t="shared" si="95"/>
        <v>15.789473684210526</v>
      </c>
      <c r="AC101" s="116">
        <f t="shared" si="95"/>
        <v>12.5</v>
      </c>
      <c r="AD101" s="117">
        <f t="shared" si="95"/>
        <v>24.59016393442623</v>
      </c>
      <c r="AE101" s="115">
        <f t="shared" si="95"/>
        <v>22.22222222222222</v>
      </c>
      <c r="AF101" s="116">
        <f t="shared" si="95"/>
        <v>24.161073825503355</v>
      </c>
      <c r="AG101" s="117">
        <f t="shared" si="95"/>
        <v>26.857142857142858</v>
      </c>
      <c r="AH101" s="115">
        <f t="shared" si="95"/>
        <v>75</v>
      </c>
      <c r="AI101" s="116">
        <f t="shared" si="95"/>
        <v>28.961748633879782</v>
      </c>
      <c r="AJ101" s="63">
        <f t="shared" si="95"/>
        <v>38.3419689119171</v>
      </c>
      <c r="AK101" s="115">
        <f t="shared" si="95"/>
        <v>28.35820895522388</v>
      </c>
      <c r="AL101" s="115">
        <f t="shared" si="95"/>
        <v>9.67741935483871</v>
      </c>
      <c r="AM101" s="116">
        <f t="shared" si="95"/>
        <v>19.37984496124031</v>
      </c>
      <c r="AN101" s="117">
        <f t="shared" si="95"/>
        <v>56.09756097560975</v>
      </c>
      <c r="AO101" s="115">
        <f t="shared" si="95"/>
        <v>59.375</v>
      </c>
      <c r="AP101" s="116">
        <f t="shared" si="95"/>
        <v>57.534246575342465</v>
      </c>
      <c r="AQ101" s="117">
        <f t="shared" si="95"/>
        <v>39.285714285714285</v>
      </c>
      <c r="AR101" s="115">
        <f t="shared" si="95"/>
        <v>48</v>
      </c>
      <c r="AS101" s="116">
        <f t="shared" si="95"/>
        <v>44.02173913043478</v>
      </c>
      <c r="AT101" s="71">
        <f t="shared" si="95"/>
        <v>30.191693290734825</v>
      </c>
      <c r="AU101" s="72">
        <f t="shared" si="95"/>
        <v>28.58695652173913</v>
      </c>
      <c r="AV101" s="73">
        <f t="shared" si="95"/>
        <v>29.664045746962117</v>
      </c>
      <c r="AW101" s="6"/>
    </row>
    <row r="102" spans="1:48" ht="12" customHeight="1">
      <c r="A102" s="111"/>
      <c r="B102" s="112" t="s">
        <v>19</v>
      </c>
      <c r="C102" s="56">
        <f aca="true" t="shared" si="96" ref="C102:AV102">100-C101</f>
        <v>75.45963229416466</v>
      </c>
      <c r="D102" s="115">
        <f t="shared" si="96"/>
        <v>73.16017316017316</v>
      </c>
      <c r="E102" s="115">
        <f t="shared" si="96"/>
        <v>82.5</v>
      </c>
      <c r="F102" s="116">
        <f t="shared" si="96"/>
        <v>75.56270096463022</v>
      </c>
      <c r="G102" s="117">
        <f t="shared" si="96"/>
        <v>79.23728813559322</v>
      </c>
      <c r="H102" s="115">
        <f t="shared" si="96"/>
        <v>93.61702127659575</v>
      </c>
      <c r="I102" s="116">
        <f t="shared" si="96"/>
        <v>81.62544169611307</v>
      </c>
      <c r="J102" s="117">
        <f t="shared" si="96"/>
        <v>71.7948717948718</v>
      </c>
      <c r="K102" s="115">
        <f t="shared" si="96"/>
        <v>78.72340425531915</v>
      </c>
      <c r="L102" s="116">
        <f t="shared" si="96"/>
        <v>73.39901477832512</v>
      </c>
      <c r="M102" s="117">
        <f t="shared" si="96"/>
        <v>68.18181818181819</v>
      </c>
      <c r="N102" s="115">
        <f t="shared" si="96"/>
        <v>73.83177570093457</v>
      </c>
      <c r="O102" s="116">
        <f t="shared" si="96"/>
        <v>71.28205128205128</v>
      </c>
      <c r="P102" s="117">
        <f t="shared" si="96"/>
        <v>72.22222222222223</v>
      </c>
      <c r="Q102" s="115">
        <f t="shared" si="96"/>
        <v>75.9493670886076</v>
      </c>
      <c r="R102" s="116">
        <f t="shared" si="96"/>
        <v>73.35907335907336</v>
      </c>
      <c r="S102" s="63">
        <f t="shared" si="96"/>
        <v>60.87591240875913</v>
      </c>
      <c r="T102" s="115">
        <f t="shared" si="96"/>
        <v>57.4468085106383</v>
      </c>
      <c r="U102" s="115">
        <f t="shared" si="96"/>
        <v>53.92156862745098</v>
      </c>
      <c r="V102" s="116">
        <f t="shared" si="96"/>
        <v>56.61252900232019</v>
      </c>
      <c r="W102" s="117">
        <f t="shared" si="96"/>
        <v>59.75609756097561</v>
      </c>
      <c r="X102" s="115">
        <f t="shared" si="96"/>
        <v>72.09302325581396</v>
      </c>
      <c r="Y102" s="116">
        <f t="shared" si="96"/>
        <v>68.11023622047244</v>
      </c>
      <c r="Z102" s="63">
        <f t="shared" si="96"/>
        <v>77.52100840336135</v>
      </c>
      <c r="AA102" s="115">
        <f t="shared" si="96"/>
        <v>89.65517241379311</v>
      </c>
      <c r="AB102" s="115">
        <f t="shared" si="96"/>
        <v>84.21052631578948</v>
      </c>
      <c r="AC102" s="116">
        <f t="shared" si="96"/>
        <v>87.5</v>
      </c>
      <c r="AD102" s="117">
        <f t="shared" si="96"/>
        <v>75.40983606557377</v>
      </c>
      <c r="AE102" s="115">
        <f t="shared" si="96"/>
        <v>77.77777777777777</v>
      </c>
      <c r="AF102" s="116">
        <f t="shared" si="96"/>
        <v>75.83892617449665</v>
      </c>
      <c r="AG102" s="117">
        <f t="shared" si="96"/>
        <v>73.14285714285714</v>
      </c>
      <c r="AH102" s="115">
        <f t="shared" si="96"/>
        <v>25</v>
      </c>
      <c r="AI102" s="116">
        <f t="shared" si="96"/>
        <v>71.03825136612022</v>
      </c>
      <c r="AJ102" s="63">
        <f t="shared" si="96"/>
        <v>61.6580310880829</v>
      </c>
      <c r="AK102" s="115">
        <f t="shared" si="96"/>
        <v>71.64179104477611</v>
      </c>
      <c r="AL102" s="115">
        <f t="shared" si="96"/>
        <v>90.3225806451613</v>
      </c>
      <c r="AM102" s="116">
        <f t="shared" si="96"/>
        <v>80.62015503875969</v>
      </c>
      <c r="AN102" s="117">
        <f t="shared" si="96"/>
        <v>43.90243902439025</v>
      </c>
      <c r="AO102" s="115">
        <f t="shared" si="96"/>
        <v>40.625</v>
      </c>
      <c r="AP102" s="116">
        <f t="shared" si="96"/>
        <v>42.465753424657535</v>
      </c>
      <c r="AQ102" s="117">
        <f t="shared" si="96"/>
        <v>60.714285714285715</v>
      </c>
      <c r="AR102" s="115">
        <f t="shared" si="96"/>
        <v>52</v>
      </c>
      <c r="AS102" s="116">
        <f t="shared" si="96"/>
        <v>55.97826086956522</v>
      </c>
      <c r="AT102" s="71">
        <f t="shared" si="96"/>
        <v>69.80830670926517</v>
      </c>
      <c r="AU102" s="72">
        <f t="shared" si="96"/>
        <v>71.41304347826087</v>
      </c>
      <c r="AV102" s="73">
        <f t="shared" si="96"/>
        <v>70.33595425303788</v>
      </c>
    </row>
    <row r="103" spans="1:48" ht="12" customHeight="1">
      <c r="A103" s="111"/>
      <c r="B103" s="112" t="s">
        <v>31</v>
      </c>
      <c r="C103" s="56">
        <f>+L103+I103+R103+F103+O103</f>
        <v>518</v>
      </c>
      <c r="D103" s="115">
        <v>88</v>
      </c>
      <c r="E103" s="115">
        <v>30</v>
      </c>
      <c r="F103" s="116">
        <f>+D103+E103</f>
        <v>118</v>
      </c>
      <c r="G103" s="117">
        <v>91</v>
      </c>
      <c r="H103" s="115">
        <v>14</v>
      </c>
      <c r="I103" s="116">
        <f>+G103+H103</f>
        <v>105</v>
      </c>
      <c r="J103" s="117">
        <v>65</v>
      </c>
      <c r="K103" s="115">
        <v>30</v>
      </c>
      <c r="L103" s="116">
        <f>+J103+K103</f>
        <v>95</v>
      </c>
      <c r="M103" s="117">
        <v>48</v>
      </c>
      <c r="N103" s="115">
        <v>45</v>
      </c>
      <c r="O103" s="116">
        <f>+N103+N103</f>
        <v>90</v>
      </c>
      <c r="P103" s="117">
        <v>74</v>
      </c>
      <c r="Q103" s="115">
        <v>36</v>
      </c>
      <c r="R103" s="116">
        <f>+P103+Q103</f>
        <v>110</v>
      </c>
      <c r="S103" s="63">
        <f>+Y103+V103</f>
        <v>341</v>
      </c>
      <c r="T103" s="115">
        <v>186</v>
      </c>
      <c r="U103" s="115">
        <v>69</v>
      </c>
      <c r="V103" s="125">
        <f>+T103+U103</f>
        <v>255</v>
      </c>
      <c r="W103" s="117">
        <v>29</v>
      </c>
      <c r="X103" s="115">
        <v>57</v>
      </c>
      <c r="Y103" s="116">
        <f>SUM(W103:X103)</f>
        <v>86</v>
      </c>
      <c r="Z103" s="63">
        <f>+AI103+AF103+AC103</f>
        <v>158</v>
      </c>
      <c r="AA103" s="115">
        <v>28</v>
      </c>
      <c r="AB103" s="115">
        <v>8</v>
      </c>
      <c r="AC103" s="116">
        <f>+AA103+AB103</f>
        <v>36</v>
      </c>
      <c r="AD103" s="117">
        <v>58</v>
      </c>
      <c r="AE103" s="115">
        <v>17</v>
      </c>
      <c r="AF103" s="116">
        <f>+AD103+AE103</f>
        <v>75</v>
      </c>
      <c r="AG103" s="117">
        <v>41</v>
      </c>
      <c r="AH103" s="115">
        <v>6</v>
      </c>
      <c r="AI103" s="116">
        <f>+AG103+AH103</f>
        <v>47</v>
      </c>
      <c r="AJ103" s="63">
        <f>+AM103+AP103+AS103</f>
        <v>169</v>
      </c>
      <c r="AK103" s="115">
        <v>28</v>
      </c>
      <c r="AL103" s="115">
        <v>21</v>
      </c>
      <c r="AM103" s="116">
        <f>+AK103+AL103</f>
        <v>49</v>
      </c>
      <c r="AN103" s="117">
        <v>23</v>
      </c>
      <c r="AO103" s="115">
        <v>23</v>
      </c>
      <c r="AP103" s="116">
        <f>+AN103+AO103</f>
        <v>46</v>
      </c>
      <c r="AQ103" s="117">
        <v>34</v>
      </c>
      <c r="AR103" s="115">
        <v>40</v>
      </c>
      <c r="AS103" s="116">
        <f>+AQ103+AR103</f>
        <v>74</v>
      </c>
      <c r="AT103" s="71">
        <f>+W103+T103+AK103+AN103+AQ103+J103+G103+P103+D103+M103+AG103+AD103+AA103</f>
        <v>793</v>
      </c>
      <c r="AU103" s="72">
        <f>+X103+U103+AL103+AO103+AR103+K103+H103+Q103+E103+N103+AH103+AE103+AB103</f>
        <v>396</v>
      </c>
      <c r="AV103" s="73">
        <f>+AT103+AU103</f>
        <v>1189</v>
      </c>
    </row>
    <row r="104" spans="1:48" ht="12" customHeight="1" thickBot="1">
      <c r="A104" s="113"/>
      <c r="B104" s="114" t="s">
        <v>32</v>
      </c>
      <c r="C104" s="57">
        <f aca="true" t="shared" si="97" ref="C104:AV104">SUM(C103*100)/C99</f>
        <v>41.40687450039968</v>
      </c>
      <c r="D104" s="118">
        <f t="shared" si="97"/>
        <v>38.095238095238095</v>
      </c>
      <c r="E104" s="118">
        <f t="shared" si="97"/>
        <v>37.5</v>
      </c>
      <c r="F104" s="119">
        <f t="shared" si="97"/>
        <v>37.942122186495176</v>
      </c>
      <c r="G104" s="120">
        <f t="shared" si="97"/>
        <v>38.559322033898304</v>
      </c>
      <c r="H104" s="118">
        <f t="shared" si="97"/>
        <v>29.78723404255319</v>
      </c>
      <c r="I104" s="119">
        <f t="shared" si="97"/>
        <v>37.102473498233216</v>
      </c>
      <c r="J104" s="120">
        <f t="shared" si="97"/>
        <v>41.666666666666664</v>
      </c>
      <c r="K104" s="118">
        <f t="shared" si="97"/>
        <v>63.829787234042556</v>
      </c>
      <c r="L104" s="119">
        <f t="shared" si="97"/>
        <v>46.79802955665025</v>
      </c>
      <c r="M104" s="120">
        <f t="shared" si="97"/>
        <v>54.54545454545455</v>
      </c>
      <c r="N104" s="118">
        <f t="shared" si="97"/>
        <v>42.05607476635514</v>
      </c>
      <c r="O104" s="119">
        <f t="shared" si="97"/>
        <v>46.15384615384615</v>
      </c>
      <c r="P104" s="120">
        <f t="shared" si="97"/>
        <v>41.111111111111114</v>
      </c>
      <c r="Q104" s="118">
        <f t="shared" si="97"/>
        <v>45.56962025316456</v>
      </c>
      <c r="R104" s="119">
        <f t="shared" si="97"/>
        <v>42.47104247104247</v>
      </c>
      <c r="S104" s="64">
        <f t="shared" si="97"/>
        <v>49.78102189781022</v>
      </c>
      <c r="T104" s="118">
        <f t="shared" si="97"/>
        <v>56.53495440729483</v>
      </c>
      <c r="U104" s="118">
        <f t="shared" si="97"/>
        <v>67.6470588235294</v>
      </c>
      <c r="V104" s="119">
        <f t="shared" si="97"/>
        <v>59.164733178654295</v>
      </c>
      <c r="W104" s="120">
        <f t="shared" si="97"/>
        <v>35.36585365853659</v>
      </c>
      <c r="X104" s="118">
        <f t="shared" si="97"/>
        <v>33.13953488372093</v>
      </c>
      <c r="Y104" s="119">
        <f t="shared" si="97"/>
        <v>33.85826771653543</v>
      </c>
      <c r="Z104" s="64">
        <f t="shared" si="97"/>
        <v>33.19327731092437</v>
      </c>
      <c r="AA104" s="118">
        <f t="shared" si="97"/>
        <v>32.18390804597701</v>
      </c>
      <c r="AB104" s="118">
        <f t="shared" si="97"/>
        <v>14.035087719298245</v>
      </c>
      <c r="AC104" s="119">
        <f t="shared" si="97"/>
        <v>25</v>
      </c>
      <c r="AD104" s="120">
        <f t="shared" si="97"/>
        <v>47.540983606557376</v>
      </c>
      <c r="AE104" s="118">
        <f t="shared" si="97"/>
        <v>62.96296296296296</v>
      </c>
      <c r="AF104" s="119">
        <f t="shared" si="97"/>
        <v>50.33557046979866</v>
      </c>
      <c r="AG104" s="120">
        <f t="shared" si="97"/>
        <v>23.428571428571427</v>
      </c>
      <c r="AH104" s="118">
        <f t="shared" si="97"/>
        <v>75</v>
      </c>
      <c r="AI104" s="119">
        <f t="shared" si="97"/>
        <v>25.683060109289617</v>
      </c>
      <c r="AJ104" s="64">
        <f t="shared" si="97"/>
        <v>43.78238341968912</v>
      </c>
      <c r="AK104" s="118">
        <f t="shared" si="97"/>
        <v>41.791044776119406</v>
      </c>
      <c r="AL104" s="118">
        <f t="shared" si="97"/>
        <v>33.87096774193548</v>
      </c>
      <c r="AM104" s="119">
        <f t="shared" si="97"/>
        <v>37.98449612403101</v>
      </c>
      <c r="AN104" s="120">
        <f t="shared" si="97"/>
        <v>56.09756097560975</v>
      </c>
      <c r="AO104" s="118">
        <f t="shared" si="97"/>
        <v>71.875</v>
      </c>
      <c r="AP104" s="119">
        <f t="shared" si="97"/>
        <v>63.013698630136986</v>
      </c>
      <c r="AQ104" s="120">
        <f t="shared" si="97"/>
        <v>40.476190476190474</v>
      </c>
      <c r="AR104" s="118">
        <f t="shared" si="97"/>
        <v>40</v>
      </c>
      <c r="AS104" s="119">
        <f t="shared" si="97"/>
        <v>40.21739130434783</v>
      </c>
      <c r="AT104" s="74">
        <f t="shared" si="97"/>
        <v>42.225772097976574</v>
      </c>
      <c r="AU104" s="75">
        <f t="shared" si="97"/>
        <v>43.04347826086956</v>
      </c>
      <c r="AV104" s="76">
        <f t="shared" si="97"/>
        <v>42.49463902787706</v>
      </c>
    </row>
    <row r="105" spans="1:48" ht="12" customHeight="1" thickBot="1">
      <c r="A105" s="105"/>
      <c r="B105" s="106"/>
      <c r="C105" s="82"/>
      <c r="D105" s="82"/>
      <c r="E105" s="82"/>
      <c r="F105" s="108"/>
      <c r="G105" s="84"/>
      <c r="H105" s="82"/>
      <c r="I105" s="108"/>
      <c r="J105" s="84"/>
      <c r="K105" s="82"/>
      <c r="L105" s="108"/>
      <c r="M105" s="84"/>
      <c r="N105" s="82"/>
      <c r="O105" s="108"/>
      <c r="P105" s="84"/>
      <c r="Q105" s="82"/>
      <c r="R105" s="108"/>
      <c r="S105" s="84"/>
      <c r="T105" s="82"/>
      <c r="U105" s="82"/>
      <c r="V105" s="108"/>
      <c r="W105" s="84"/>
      <c r="X105" s="82"/>
      <c r="Y105" s="107"/>
      <c r="Z105" s="84"/>
      <c r="AA105" s="82"/>
      <c r="AB105" s="82"/>
      <c r="AC105" s="108"/>
      <c r="AD105" s="84"/>
      <c r="AE105" s="82"/>
      <c r="AF105" s="108"/>
      <c r="AG105" s="84"/>
      <c r="AH105" s="82"/>
      <c r="AI105" s="108"/>
      <c r="AJ105" s="84"/>
      <c r="AK105" s="82"/>
      <c r="AL105" s="82"/>
      <c r="AM105" s="108"/>
      <c r="AN105" s="84"/>
      <c r="AO105" s="82"/>
      <c r="AP105" s="108"/>
      <c r="AQ105" s="84"/>
      <c r="AR105" s="82"/>
      <c r="AS105" s="108"/>
      <c r="AT105" s="86"/>
      <c r="AU105" s="87"/>
      <c r="AV105" s="87"/>
    </row>
    <row r="106" spans="1:48" ht="12" customHeight="1">
      <c r="A106" s="46" t="s">
        <v>41</v>
      </c>
      <c r="B106" s="11"/>
      <c r="C106" s="83" t="s">
        <v>46</v>
      </c>
      <c r="D106" s="12" t="s">
        <v>21</v>
      </c>
      <c r="E106" s="12" t="s">
        <v>22</v>
      </c>
      <c r="F106" s="33" t="s">
        <v>23</v>
      </c>
      <c r="G106" s="28" t="s">
        <v>21</v>
      </c>
      <c r="H106" s="12" t="s">
        <v>22</v>
      </c>
      <c r="I106" s="33" t="s">
        <v>23</v>
      </c>
      <c r="J106" s="28" t="s">
        <v>21</v>
      </c>
      <c r="K106" s="12" t="s">
        <v>22</v>
      </c>
      <c r="L106" s="33" t="s">
        <v>23</v>
      </c>
      <c r="M106" s="28" t="s">
        <v>21</v>
      </c>
      <c r="N106" s="12" t="s">
        <v>22</v>
      </c>
      <c r="O106" s="33" t="s">
        <v>23</v>
      </c>
      <c r="P106" s="28" t="s">
        <v>21</v>
      </c>
      <c r="Q106" s="12" t="s">
        <v>22</v>
      </c>
      <c r="R106" s="33" t="s">
        <v>23</v>
      </c>
      <c r="S106" s="85" t="s">
        <v>46</v>
      </c>
      <c r="T106" s="12" t="s">
        <v>21</v>
      </c>
      <c r="U106" s="12" t="s">
        <v>22</v>
      </c>
      <c r="V106" s="33" t="s">
        <v>23</v>
      </c>
      <c r="W106" s="28" t="s">
        <v>21</v>
      </c>
      <c r="X106" s="12" t="s">
        <v>22</v>
      </c>
      <c r="Y106" s="33" t="s">
        <v>23</v>
      </c>
      <c r="Z106" s="85" t="s">
        <v>46</v>
      </c>
      <c r="AA106" s="12" t="s">
        <v>21</v>
      </c>
      <c r="AB106" s="12" t="s">
        <v>22</v>
      </c>
      <c r="AC106" s="33" t="s">
        <v>23</v>
      </c>
      <c r="AD106" s="28" t="s">
        <v>21</v>
      </c>
      <c r="AE106" s="12" t="s">
        <v>22</v>
      </c>
      <c r="AF106" s="33" t="s">
        <v>23</v>
      </c>
      <c r="AG106" s="28" t="s">
        <v>21</v>
      </c>
      <c r="AH106" s="12" t="s">
        <v>22</v>
      </c>
      <c r="AI106" s="33" t="s">
        <v>23</v>
      </c>
      <c r="AJ106" s="85" t="s">
        <v>46</v>
      </c>
      <c r="AK106" s="12" t="s">
        <v>21</v>
      </c>
      <c r="AL106" s="12" t="s">
        <v>22</v>
      </c>
      <c r="AM106" s="33" t="s">
        <v>23</v>
      </c>
      <c r="AN106" s="28" t="s">
        <v>21</v>
      </c>
      <c r="AO106" s="12" t="s">
        <v>22</v>
      </c>
      <c r="AP106" s="33" t="s">
        <v>23</v>
      </c>
      <c r="AQ106" s="28" t="s">
        <v>21</v>
      </c>
      <c r="AR106" s="12" t="s">
        <v>22</v>
      </c>
      <c r="AS106" s="33" t="s">
        <v>23</v>
      </c>
      <c r="AT106" s="39" t="s">
        <v>21</v>
      </c>
      <c r="AU106" s="22" t="s">
        <v>22</v>
      </c>
      <c r="AV106" s="23" t="s">
        <v>23</v>
      </c>
    </row>
    <row r="107" spans="1:48" ht="12" customHeight="1">
      <c r="A107" s="47"/>
      <c r="B107" s="9" t="s">
        <v>20</v>
      </c>
      <c r="C107" s="49" t="s">
        <v>48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1"/>
    </row>
    <row r="108" spans="1:48" ht="12" customHeight="1">
      <c r="A108" s="47"/>
      <c r="B108" s="9" t="s">
        <v>17</v>
      </c>
      <c r="C108" s="56">
        <f>+L108+I108+R108+F108+O108</f>
        <v>1083</v>
      </c>
      <c r="D108" s="5">
        <v>192</v>
      </c>
      <c r="E108" s="5">
        <v>67</v>
      </c>
      <c r="F108" s="30">
        <f>+D108+E108</f>
        <v>259</v>
      </c>
      <c r="G108" s="26">
        <v>195</v>
      </c>
      <c r="H108" s="5">
        <v>37</v>
      </c>
      <c r="I108" s="30">
        <f>+G108+H108</f>
        <v>232</v>
      </c>
      <c r="J108" s="26">
        <v>129</v>
      </c>
      <c r="K108" s="5">
        <v>40</v>
      </c>
      <c r="L108" s="30">
        <f>+J108+K108</f>
        <v>169</v>
      </c>
      <c r="M108" s="26">
        <v>82</v>
      </c>
      <c r="N108" s="5">
        <v>100</v>
      </c>
      <c r="O108" s="30">
        <f>+M108+N108</f>
        <v>182</v>
      </c>
      <c r="P108" s="26">
        <v>167</v>
      </c>
      <c r="Q108" s="5">
        <v>74</v>
      </c>
      <c r="R108" s="30">
        <f>+P108+Q108</f>
        <v>241</v>
      </c>
      <c r="S108" s="63">
        <f>+Y108+V108</f>
        <v>538</v>
      </c>
      <c r="T108" s="5">
        <v>259</v>
      </c>
      <c r="U108" s="5">
        <v>80</v>
      </c>
      <c r="V108" s="30">
        <f>+T108+U108</f>
        <v>339</v>
      </c>
      <c r="W108" s="26">
        <v>69</v>
      </c>
      <c r="X108" s="5">
        <v>130</v>
      </c>
      <c r="Y108" s="30">
        <f>SUM(W108:X108)</f>
        <v>199</v>
      </c>
      <c r="Z108" s="63">
        <f>+AI108+AF108+AC108</f>
        <v>391</v>
      </c>
      <c r="AA108" s="5">
        <v>76</v>
      </c>
      <c r="AB108" s="5">
        <v>51</v>
      </c>
      <c r="AC108" s="30">
        <f>+AA108+AB108</f>
        <v>127</v>
      </c>
      <c r="AD108" s="26">
        <v>104</v>
      </c>
      <c r="AE108" s="5">
        <v>21</v>
      </c>
      <c r="AF108" s="30">
        <f>+AD108+AE108</f>
        <v>125</v>
      </c>
      <c r="AG108" s="26">
        <v>133</v>
      </c>
      <c r="AH108" s="5">
        <v>6</v>
      </c>
      <c r="AI108" s="30">
        <f>+AG108+AH108</f>
        <v>139</v>
      </c>
      <c r="AJ108" s="63">
        <f>+AM108+AP108+AS108</f>
        <v>301</v>
      </c>
      <c r="AK108" s="5">
        <v>53</v>
      </c>
      <c r="AL108" s="5">
        <v>48</v>
      </c>
      <c r="AM108" s="30">
        <f>+AK108+AL108</f>
        <v>101</v>
      </c>
      <c r="AN108" s="26">
        <v>31</v>
      </c>
      <c r="AO108" s="5">
        <v>27</v>
      </c>
      <c r="AP108" s="30">
        <f>+AN108+AO108</f>
        <v>58</v>
      </c>
      <c r="AQ108" s="26">
        <v>70</v>
      </c>
      <c r="AR108" s="5">
        <v>72</v>
      </c>
      <c r="AS108" s="30">
        <f>+AQ108+AR108</f>
        <v>142</v>
      </c>
      <c r="AT108" s="71">
        <f>+W108+T108+AK108+AN108+AQ108+J108+G108+P108+D108+M108+AG108+AD108+AA108</f>
        <v>1560</v>
      </c>
      <c r="AU108" s="72">
        <f>+X108+U108+AL108+AO108+AR108+K108+H108+Q108+E108+N108+AH108+AE108+AB108</f>
        <v>753</v>
      </c>
      <c r="AV108" s="73">
        <f>+AT108+AU108</f>
        <v>2313</v>
      </c>
    </row>
    <row r="109" spans="1:48" ht="12" customHeight="1">
      <c r="A109" s="47"/>
      <c r="B109" s="9" t="s">
        <v>18</v>
      </c>
      <c r="C109" s="56">
        <f>+L109+I109+R109+F109+O109</f>
        <v>281</v>
      </c>
      <c r="D109" s="5">
        <v>42</v>
      </c>
      <c r="E109" s="5">
        <v>16</v>
      </c>
      <c r="F109" s="30">
        <f>+D109+E109</f>
        <v>58</v>
      </c>
      <c r="G109" s="26">
        <v>46</v>
      </c>
      <c r="H109" s="5">
        <v>5</v>
      </c>
      <c r="I109" s="30">
        <f>+G109+H109</f>
        <v>51</v>
      </c>
      <c r="J109" s="26">
        <v>40</v>
      </c>
      <c r="K109" s="5">
        <v>12</v>
      </c>
      <c r="L109" s="30">
        <f>+J109+K109</f>
        <v>52</v>
      </c>
      <c r="M109" s="26">
        <v>25</v>
      </c>
      <c r="N109" s="5">
        <v>22</v>
      </c>
      <c r="O109" s="30">
        <f>+M109+N109</f>
        <v>47</v>
      </c>
      <c r="P109" s="26">
        <v>57</v>
      </c>
      <c r="Q109" s="5">
        <v>16</v>
      </c>
      <c r="R109" s="30">
        <f>+P109+Q109</f>
        <v>73</v>
      </c>
      <c r="S109" s="63">
        <f>+Y109+V109</f>
        <v>194</v>
      </c>
      <c r="T109" s="5">
        <v>96</v>
      </c>
      <c r="U109" s="5">
        <v>38</v>
      </c>
      <c r="V109" s="30">
        <f>+T109+U109</f>
        <v>134</v>
      </c>
      <c r="W109" s="26">
        <v>25</v>
      </c>
      <c r="X109" s="5">
        <v>35</v>
      </c>
      <c r="Y109" s="30">
        <f>SUM(W109:X109)</f>
        <v>60</v>
      </c>
      <c r="Z109" s="63">
        <f>+AI109+AF109+AC109</f>
        <v>88</v>
      </c>
      <c r="AA109" s="5">
        <v>18</v>
      </c>
      <c r="AB109" s="5">
        <v>6</v>
      </c>
      <c r="AC109" s="30">
        <f>+AA109+AB109</f>
        <v>24</v>
      </c>
      <c r="AD109" s="26">
        <v>29</v>
      </c>
      <c r="AE109" s="5">
        <v>3</v>
      </c>
      <c r="AF109" s="30">
        <f>+AD109+AE109</f>
        <v>32</v>
      </c>
      <c r="AG109" s="26">
        <v>31</v>
      </c>
      <c r="AH109" s="5">
        <v>1</v>
      </c>
      <c r="AI109" s="30">
        <f>+AG109+AH109</f>
        <v>32</v>
      </c>
      <c r="AJ109" s="63">
        <f>+AM109+AP109+AS109</f>
        <v>85</v>
      </c>
      <c r="AK109" s="5">
        <v>15</v>
      </c>
      <c r="AL109" s="5">
        <v>2</v>
      </c>
      <c r="AM109" s="30">
        <f>+AK109+AL109</f>
        <v>17</v>
      </c>
      <c r="AN109" s="26">
        <v>11</v>
      </c>
      <c r="AO109" s="5">
        <v>5</v>
      </c>
      <c r="AP109" s="30">
        <f>+AN109+AO109</f>
        <v>16</v>
      </c>
      <c r="AQ109" s="26">
        <v>26</v>
      </c>
      <c r="AR109" s="5">
        <v>26</v>
      </c>
      <c r="AS109" s="30">
        <f>+AQ109+AR109</f>
        <v>52</v>
      </c>
      <c r="AT109" s="71">
        <f>+W109+T109+AK109+AN109+AQ109+J109+G109+P109+D109+M109+AG109+AD109+AA109</f>
        <v>461</v>
      </c>
      <c r="AU109" s="72">
        <f>+X109+U109+AL109+AO109+AR109+K109+H109+Q109+E109+N109+AH109+AE109+AB109</f>
        <v>187</v>
      </c>
      <c r="AV109" s="73">
        <f>+AT109+AU109</f>
        <v>648</v>
      </c>
    </row>
    <row r="110" spans="1:48" ht="12" customHeight="1">
      <c r="A110" s="47"/>
      <c r="B110" s="9" t="s">
        <v>30</v>
      </c>
      <c r="C110" s="56">
        <f aca="true" t="shared" si="98" ref="C110:AH110">SUM(C109*100)/C108</f>
        <v>25.946445060018466</v>
      </c>
      <c r="D110" s="5">
        <f t="shared" si="98"/>
        <v>21.875</v>
      </c>
      <c r="E110" s="5">
        <f t="shared" si="98"/>
        <v>23.880597014925375</v>
      </c>
      <c r="F110" s="30">
        <f t="shared" si="98"/>
        <v>22.393822393822393</v>
      </c>
      <c r="G110" s="26">
        <f t="shared" si="98"/>
        <v>23.58974358974359</v>
      </c>
      <c r="H110" s="5">
        <f t="shared" si="98"/>
        <v>13.513513513513514</v>
      </c>
      <c r="I110" s="30">
        <f t="shared" si="98"/>
        <v>21.982758620689655</v>
      </c>
      <c r="J110" s="26">
        <f t="shared" si="98"/>
        <v>31.007751937984494</v>
      </c>
      <c r="K110" s="5">
        <f t="shared" si="98"/>
        <v>30</v>
      </c>
      <c r="L110" s="30">
        <f t="shared" si="98"/>
        <v>30.76923076923077</v>
      </c>
      <c r="M110" s="26">
        <f t="shared" si="98"/>
        <v>30.48780487804878</v>
      </c>
      <c r="N110" s="5">
        <f t="shared" si="98"/>
        <v>22</v>
      </c>
      <c r="O110" s="30">
        <f t="shared" si="98"/>
        <v>25.824175824175825</v>
      </c>
      <c r="P110" s="26">
        <f t="shared" si="98"/>
        <v>34.131736526946106</v>
      </c>
      <c r="Q110" s="5">
        <f t="shared" si="98"/>
        <v>21.62162162162162</v>
      </c>
      <c r="R110" s="30">
        <f t="shared" si="98"/>
        <v>30.29045643153527</v>
      </c>
      <c r="S110" s="63">
        <f t="shared" si="98"/>
        <v>36.059479553903344</v>
      </c>
      <c r="T110" s="5">
        <f t="shared" si="98"/>
        <v>37.06563706563706</v>
      </c>
      <c r="U110" s="5">
        <f t="shared" si="98"/>
        <v>47.5</v>
      </c>
      <c r="V110" s="30">
        <f t="shared" si="98"/>
        <v>39.528023598820056</v>
      </c>
      <c r="W110" s="26">
        <f t="shared" si="98"/>
        <v>36.231884057971016</v>
      </c>
      <c r="X110" s="5">
        <f t="shared" si="98"/>
        <v>26.923076923076923</v>
      </c>
      <c r="Y110" s="30">
        <f t="shared" si="98"/>
        <v>30.150753768844222</v>
      </c>
      <c r="Z110" s="63">
        <f t="shared" si="98"/>
        <v>22.506393861892583</v>
      </c>
      <c r="AA110" s="5">
        <f t="shared" si="98"/>
        <v>23.68421052631579</v>
      </c>
      <c r="AB110" s="5">
        <f t="shared" si="98"/>
        <v>11.764705882352942</v>
      </c>
      <c r="AC110" s="30">
        <f t="shared" si="98"/>
        <v>18.89763779527559</v>
      </c>
      <c r="AD110" s="26">
        <f t="shared" si="98"/>
        <v>27.884615384615383</v>
      </c>
      <c r="AE110" s="5">
        <f t="shared" si="98"/>
        <v>14.285714285714286</v>
      </c>
      <c r="AF110" s="30">
        <f t="shared" si="98"/>
        <v>25.6</v>
      </c>
      <c r="AG110" s="26">
        <f t="shared" si="98"/>
        <v>23.30827067669173</v>
      </c>
      <c r="AH110" s="5">
        <f t="shared" si="98"/>
        <v>16.666666666666668</v>
      </c>
      <c r="AI110" s="30">
        <f aca="true" t="shared" si="99" ref="AI110:AV110">SUM(AI109*100)/AI108</f>
        <v>23.02158273381295</v>
      </c>
      <c r="AJ110" s="63">
        <f t="shared" si="99"/>
        <v>28.239202657807308</v>
      </c>
      <c r="AK110" s="5">
        <f t="shared" si="99"/>
        <v>28.30188679245283</v>
      </c>
      <c r="AL110" s="5">
        <f t="shared" si="99"/>
        <v>4.166666666666667</v>
      </c>
      <c r="AM110" s="30">
        <f t="shared" si="99"/>
        <v>16.831683168316832</v>
      </c>
      <c r="AN110" s="26">
        <f t="shared" si="99"/>
        <v>35.483870967741936</v>
      </c>
      <c r="AO110" s="5">
        <f t="shared" si="99"/>
        <v>18.51851851851852</v>
      </c>
      <c r="AP110" s="30">
        <f t="shared" si="99"/>
        <v>27.586206896551722</v>
      </c>
      <c r="AQ110" s="26">
        <f t="shared" si="99"/>
        <v>37.142857142857146</v>
      </c>
      <c r="AR110" s="5">
        <f t="shared" si="99"/>
        <v>36.111111111111114</v>
      </c>
      <c r="AS110" s="30">
        <f t="shared" si="99"/>
        <v>36.61971830985915</v>
      </c>
      <c r="AT110" s="71">
        <f t="shared" si="99"/>
        <v>29.55128205128205</v>
      </c>
      <c r="AU110" s="72">
        <f t="shared" si="99"/>
        <v>24.833997343957503</v>
      </c>
      <c r="AV110" s="73">
        <f t="shared" si="99"/>
        <v>28.01556420233463</v>
      </c>
    </row>
    <row r="111" spans="1:48" ht="12" customHeight="1">
      <c r="A111" s="47"/>
      <c r="B111" s="9" t="s">
        <v>19</v>
      </c>
      <c r="C111" s="56">
        <f aca="true" t="shared" si="100" ref="C111:AH111">100-C110</f>
        <v>74.05355493998154</v>
      </c>
      <c r="D111" s="5">
        <f t="shared" si="100"/>
        <v>78.125</v>
      </c>
      <c r="E111" s="5">
        <f t="shared" si="100"/>
        <v>76.11940298507463</v>
      </c>
      <c r="F111" s="30">
        <f t="shared" si="100"/>
        <v>77.60617760617761</v>
      </c>
      <c r="G111" s="26">
        <f t="shared" si="100"/>
        <v>76.41025641025641</v>
      </c>
      <c r="H111" s="5">
        <f t="shared" si="100"/>
        <v>86.48648648648648</v>
      </c>
      <c r="I111" s="30">
        <f t="shared" si="100"/>
        <v>78.01724137931035</v>
      </c>
      <c r="J111" s="26">
        <f t="shared" si="100"/>
        <v>68.9922480620155</v>
      </c>
      <c r="K111" s="5">
        <f t="shared" si="100"/>
        <v>70</v>
      </c>
      <c r="L111" s="30">
        <f t="shared" si="100"/>
        <v>69.23076923076923</v>
      </c>
      <c r="M111" s="26">
        <f t="shared" si="100"/>
        <v>69.51219512195122</v>
      </c>
      <c r="N111" s="5">
        <f t="shared" si="100"/>
        <v>78</v>
      </c>
      <c r="O111" s="30">
        <f t="shared" si="100"/>
        <v>74.17582417582418</v>
      </c>
      <c r="P111" s="26">
        <f t="shared" si="100"/>
        <v>65.8682634730539</v>
      </c>
      <c r="Q111" s="5">
        <f t="shared" si="100"/>
        <v>78.37837837837839</v>
      </c>
      <c r="R111" s="30">
        <f t="shared" si="100"/>
        <v>69.70954356846474</v>
      </c>
      <c r="S111" s="63">
        <f t="shared" si="100"/>
        <v>63.940520446096656</v>
      </c>
      <c r="T111" s="5">
        <f t="shared" si="100"/>
        <v>62.93436293436294</v>
      </c>
      <c r="U111" s="5">
        <f t="shared" si="100"/>
        <v>52.5</v>
      </c>
      <c r="V111" s="30">
        <f t="shared" si="100"/>
        <v>60.471976401179944</v>
      </c>
      <c r="W111" s="26">
        <f t="shared" si="100"/>
        <v>63.768115942028984</v>
      </c>
      <c r="X111" s="5">
        <f t="shared" si="100"/>
        <v>73.07692307692308</v>
      </c>
      <c r="Y111" s="30">
        <f t="shared" si="100"/>
        <v>69.84924623115577</v>
      </c>
      <c r="Z111" s="63">
        <f t="shared" si="100"/>
        <v>77.49360613810742</v>
      </c>
      <c r="AA111" s="5">
        <f t="shared" si="100"/>
        <v>76.3157894736842</v>
      </c>
      <c r="AB111" s="5">
        <f t="shared" si="100"/>
        <v>88.23529411764706</v>
      </c>
      <c r="AC111" s="30">
        <f t="shared" si="100"/>
        <v>81.10236220472441</v>
      </c>
      <c r="AD111" s="26">
        <f t="shared" si="100"/>
        <v>72.11538461538461</v>
      </c>
      <c r="AE111" s="5">
        <f t="shared" si="100"/>
        <v>85.71428571428571</v>
      </c>
      <c r="AF111" s="30">
        <f t="shared" si="100"/>
        <v>74.4</v>
      </c>
      <c r="AG111" s="26">
        <f t="shared" si="100"/>
        <v>76.69172932330827</v>
      </c>
      <c r="AH111" s="5">
        <f t="shared" si="100"/>
        <v>83.33333333333333</v>
      </c>
      <c r="AI111" s="30">
        <f aca="true" t="shared" si="101" ref="AI111:AV111">100-AI110</f>
        <v>76.97841726618705</v>
      </c>
      <c r="AJ111" s="63">
        <f t="shared" si="101"/>
        <v>71.76079734219269</v>
      </c>
      <c r="AK111" s="5">
        <f t="shared" si="101"/>
        <v>71.69811320754717</v>
      </c>
      <c r="AL111" s="5">
        <f t="shared" si="101"/>
        <v>95.83333333333333</v>
      </c>
      <c r="AM111" s="30">
        <f t="shared" si="101"/>
        <v>83.16831683168317</v>
      </c>
      <c r="AN111" s="26">
        <f t="shared" si="101"/>
        <v>64.51612903225806</v>
      </c>
      <c r="AO111" s="5">
        <f t="shared" si="101"/>
        <v>81.48148148148148</v>
      </c>
      <c r="AP111" s="30">
        <f t="shared" si="101"/>
        <v>72.41379310344828</v>
      </c>
      <c r="AQ111" s="26">
        <f t="shared" si="101"/>
        <v>62.857142857142854</v>
      </c>
      <c r="AR111" s="5">
        <f t="shared" si="101"/>
        <v>63.888888888888886</v>
      </c>
      <c r="AS111" s="30">
        <f t="shared" si="101"/>
        <v>63.38028169014085</v>
      </c>
      <c r="AT111" s="71">
        <f t="shared" si="101"/>
        <v>70.44871794871796</v>
      </c>
      <c r="AU111" s="72">
        <f t="shared" si="101"/>
        <v>75.1660026560425</v>
      </c>
      <c r="AV111" s="73">
        <f t="shared" si="101"/>
        <v>71.98443579766537</v>
      </c>
    </row>
    <row r="112" spans="1:48" ht="12" customHeight="1">
      <c r="A112" s="47"/>
      <c r="B112" s="9" t="s">
        <v>31</v>
      </c>
      <c r="C112" s="56">
        <f>+L112+I112+R112+F112+O112</f>
        <v>448</v>
      </c>
      <c r="D112" s="5">
        <v>89</v>
      </c>
      <c r="E112" s="5">
        <v>33</v>
      </c>
      <c r="F112" s="30">
        <f>+D112+E112</f>
        <v>122</v>
      </c>
      <c r="G112" s="26">
        <v>82</v>
      </c>
      <c r="H112" s="5">
        <v>16</v>
      </c>
      <c r="I112" s="30">
        <f>+G112+H112</f>
        <v>98</v>
      </c>
      <c r="J112" s="26">
        <v>61</v>
      </c>
      <c r="K112" s="5">
        <v>27</v>
      </c>
      <c r="L112" s="30">
        <f>+J112+K112</f>
        <v>88</v>
      </c>
      <c r="M112" s="26">
        <v>39</v>
      </c>
      <c r="N112" s="5">
        <v>30</v>
      </c>
      <c r="O112" s="30">
        <f>+N112+N112</f>
        <v>60</v>
      </c>
      <c r="P112" s="26">
        <v>56</v>
      </c>
      <c r="Q112" s="5">
        <v>24</v>
      </c>
      <c r="R112" s="30">
        <f>+P112+Q112</f>
        <v>80</v>
      </c>
      <c r="S112" s="63">
        <f>+Y112+V112</f>
        <v>256</v>
      </c>
      <c r="T112" s="5">
        <v>132</v>
      </c>
      <c r="U112" s="5">
        <v>46</v>
      </c>
      <c r="V112" s="30">
        <f>+T112+U112</f>
        <v>178</v>
      </c>
      <c r="W112" s="26">
        <v>29</v>
      </c>
      <c r="X112" s="5">
        <v>49</v>
      </c>
      <c r="Y112" s="30">
        <f>SUM(W112:X112)</f>
        <v>78</v>
      </c>
      <c r="Z112" s="63">
        <f>+AI112+AF112+AC112</f>
        <v>171</v>
      </c>
      <c r="AA112" s="5">
        <v>22</v>
      </c>
      <c r="AB112" s="5">
        <v>12</v>
      </c>
      <c r="AC112" s="30">
        <f>+AA112+AB112</f>
        <v>34</v>
      </c>
      <c r="AD112" s="26">
        <v>66</v>
      </c>
      <c r="AE112" s="5">
        <v>12</v>
      </c>
      <c r="AF112" s="30">
        <f>+AD112+AE112</f>
        <v>78</v>
      </c>
      <c r="AG112" s="26">
        <v>55</v>
      </c>
      <c r="AH112" s="5">
        <v>4</v>
      </c>
      <c r="AI112" s="30">
        <f>+AG112+AH112</f>
        <v>59</v>
      </c>
      <c r="AJ112" s="63">
        <f>+AM112+AP112+AS112</f>
        <v>145</v>
      </c>
      <c r="AK112" s="5">
        <v>30</v>
      </c>
      <c r="AL112" s="5">
        <v>22</v>
      </c>
      <c r="AM112" s="30">
        <f>+AK112+AL112</f>
        <v>52</v>
      </c>
      <c r="AN112" s="26">
        <v>16</v>
      </c>
      <c r="AO112" s="5">
        <v>11</v>
      </c>
      <c r="AP112" s="30">
        <f>+AN112+AO112</f>
        <v>27</v>
      </c>
      <c r="AQ112" s="26">
        <v>33</v>
      </c>
      <c r="AR112" s="5">
        <v>33</v>
      </c>
      <c r="AS112" s="30">
        <f>+AQ112+AR112</f>
        <v>66</v>
      </c>
      <c r="AT112" s="71">
        <f>+W112+T112+AK112+AN112+AQ112+J112+G112+P112+D112+M112+AG112+AD112+AA112</f>
        <v>710</v>
      </c>
      <c r="AU112" s="72">
        <f>+X112+U112+AL112+AO112+AR112+K112+H112+Q112+E112+N112+AH112+AE112+AB112</f>
        <v>319</v>
      </c>
      <c r="AV112" s="73">
        <f>+AT112+AU112</f>
        <v>1029</v>
      </c>
    </row>
    <row r="113" spans="1:48" ht="12" customHeight="1" thickBot="1">
      <c r="A113" s="48"/>
      <c r="B113" s="13" t="s">
        <v>32</v>
      </c>
      <c r="C113" s="57">
        <f aca="true" t="shared" si="102" ref="C113:AH113">SUM(C112*100)/C108</f>
        <v>41.36657433056325</v>
      </c>
      <c r="D113" s="14">
        <f t="shared" si="102"/>
        <v>46.354166666666664</v>
      </c>
      <c r="E113" s="14">
        <f t="shared" si="102"/>
        <v>49.25373134328358</v>
      </c>
      <c r="F113" s="31">
        <f t="shared" si="102"/>
        <v>47.1042471042471</v>
      </c>
      <c r="G113" s="27">
        <f t="shared" si="102"/>
        <v>42.05128205128205</v>
      </c>
      <c r="H113" s="14">
        <f t="shared" si="102"/>
        <v>43.24324324324324</v>
      </c>
      <c r="I113" s="31">
        <f t="shared" si="102"/>
        <v>42.241379310344826</v>
      </c>
      <c r="J113" s="27">
        <f t="shared" si="102"/>
        <v>47.286821705426355</v>
      </c>
      <c r="K113" s="14">
        <f t="shared" si="102"/>
        <v>67.5</v>
      </c>
      <c r="L113" s="31">
        <f t="shared" si="102"/>
        <v>52.071005917159766</v>
      </c>
      <c r="M113" s="27">
        <f t="shared" si="102"/>
        <v>47.5609756097561</v>
      </c>
      <c r="N113" s="14">
        <f t="shared" si="102"/>
        <v>30</v>
      </c>
      <c r="O113" s="31">
        <f t="shared" si="102"/>
        <v>32.967032967032964</v>
      </c>
      <c r="P113" s="27">
        <f t="shared" si="102"/>
        <v>33.532934131736525</v>
      </c>
      <c r="Q113" s="14">
        <f t="shared" si="102"/>
        <v>32.432432432432435</v>
      </c>
      <c r="R113" s="31">
        <f t="shared" si="102"/>
        <v>33.19502074688797</v>
      </c>
      <c r="S113" s="64">
        <f t="shared" si="102"/>
        <v>47.58364312267658</v>
      </c>
      <c r="T113" s="14">
        <f t="shared" si="102"/>
        <v>50.965250965250966</v>
      </c>
      <c r="U113" s="14">
        <f t="shared" si="102"/>
        <v>57.5</v>
      </c>
      <c r="V113" s="31">
        <f t="shared" si="102"/>
        <v>52.50737463126843</v>
      </c>
      <c r="W113" s="27">
        <f t="shared" si="102"/>
        <v>42.028985507246375</v>
      </c>
      <c r="X113" s="14">
        <f t="shared" si="102"/>
        <v>37.69230769230769</v>
      </c>
      <c r="Y113" s="31">
        <f t="shared" si="102"/>
        <v>39.19597989949749</v>
      </c>
      <c r="Z113" s="64">
        <f t="shared" si="102"/>
        <v>43.734015345268546</v>
      </c>
      <c r="AA113" s="14">
        <f t="shared" si="102"/>
        <v>28.94736842105263</v>
      </c>
      <c r="AB113" s="14">
        <f t="shared" si="102"/>
        <v>23.529411764705884</v>
      </c>
      <c r="AC113" s="31">
        <f t="shared" si="102"/>
        <v>26.771653543307085</v>
      </c>
      <c r="AD113" s="27">
        <f t="shared" si="102"/>
        <v>63.46153846153846</v>
      </c>
      <c r="AE113" s="14">
        <f t="shared" si="102"/>
        <v>57.142857142857146</v>
      </c>
      <c r="AF113" s="31">
        <f t="shared" si="102"/>
        <v>62.4</v>
      </c>
      <c r="AG113" s="27">
        <f t="shared" si="102"/>
        <v>41.35338345864662</v>
      </c>
      <c r="AH113" s="14">
        <f t="shared" si="102"/>
        <v>66.66666666666667</v>
      </c>
      <c r="AI113" s="31">
        <f aca="true" t="shared" si="103" ref="AI113:AV113">SUM(AI112*100)/AI108</f>
        <v>42.44604316546763</v>
      </c>
      <c r="AJ113" s="64">
        <f t="shared" si="103"/>
        <v>48.17275747508306</v>
      </c>
      <c r="AK113" s="14">
        <f t="shared" si="103"/>
        <v>56.60377358490566</v>
      </c>
      <c r="AL113" s="14">
        <f t="shared" si="103"/>
        <v>45.833333333333336</v>
      </c>
      <c r="AM113" s="31">
        <f t="shared" si="103"/>
        <v>51.48514851485149</v>
      </c>
      <c r="AN113" s="27">
        <f t="shared" si="103"/>
        <v>51.61290322580645</v>
      </c>
      <c r="AO113" s="14">
        <f t="shared" si="103"/>
        <v>40.74074074074074</v>
      </c>
      <c r="AP113" s="31">
        <f t="shared" si="103"/>
        <v>46.55172413793103</v>
      </c>
      <c r="AQ113" s="27">
        <f t="shared" si="103"/>
        <v>47.142857142857146</v>
      </c>
      <c r="AR113" s="14">
        <f t="shared" si="103"/>
        <v>45.833333333333336</v>
      </c>
      <c r="AS113" s="31">
        <f t="shared" si="103"/>
        <v>46.478873239436616</v>
      </c>
      <c r="AT113" s="74">
        <f t="shared" si="103"/>
        <v>45.51282051282051</v>
      </c>
      <c r="AU113" s="75">
        <f t="shared" si="103"/>
        <v>42.363877822045154</v>
      </c>
      <c r="AV113" s="76">
        <f t="shared" si="103"/>
        <v>44.487678339818416</v>
      </c>
    </row>
    <row r="114" spans="1:48" ht="6" customHeight="1" thickBot="1">
      <c r="A114" s="105"/>
      <c r="B114" s="106"/>
      <c r="C114" s="82"/>
      <c r="D114" s="82"/>
      <c r="E114" s="82"/>
      <c r="F114" s="107"/>
      <c r="G114" s="84"/>
      <c r="H114" s="82"/>
      <c r="I114" s="107"/>
      <c r="J114" s="84"/>
      <c r="K114" s="82"/>
      <c r="L114" s="107"/>
      <c r="M114" s="84"/>
      <c r="N114" s="82"/>
      <c r="O114" s="107"/>
      <c r="P114" s="84"/>
      <c r="Q114" s="82"/>
      <c r="R114" s="107"/>
      <c r="S114" s="84"/>
      <c r="T114" s="82"/>
      <c r="U114" s="82"/>
      <c r="V114" s="107"/>
      <c r="W114" s="84"/>
      <c r="X114" s="82"/>
      <c r="Y114" s="107"/>
      <c r="Z114" s="84"/>
      <c r="AA114" s="82"/>
      <c r="AB114" s="82"/>
      <c r="AC114" s="107"/>
      <c r="AD114" s="84"/>
      <c r="AE114" s="82"/>
      <c r="AF114" s="107"/>
      <c r="AG114" s="84"/>
      <c r="AH114" s="82"/>
      <c r="AI114" s="107"/>
      <c r="AJ114" s="84"/>
      <c r="AK114" s="82"/>
      <c r="AL114" s="82"/>
      <c r="AM114" s="107"/>
      <c r="AN114" s="84"/>
      <c r="AO114" s="82"/>
      <c r="AP114" s="107"/>
      <c r="AQ114" s="84"/>
      <c r="AR114" s="82"/>
      <c r="AS114" s="107"/>
      <c r="AT114" s="86"/>
      <c r="AU114" s="87"/>
      <c r="AV114" s="87"/>
    </row>
    <row r="115" spans="1:48" ht="12" customHeight="1">
      <c r="A115" s="133" t="s">
        <v>40</v>
      </c>
      <c r="B115" s="110"/>
      <c r="C115" s="126" t="s">
        <v>46</v>
      </c>
      <c r="D115" s="126" t="s">
        <v>21</v>
      </c>
      <c r="E115" s="126" t="s">
        <v>22</v>
      </c>
      <c r="F115" s="129" t="s">
        <v>23</v>
      </c>
      <c r="G115" s="128" t="s">
        <v>21</v>
      </c>
      <c r="H115" s="126" t="s">
        <v>22</v>
      </c>
      <c r="I115" s="129" t="s">
        <v>23</v>
      </c>
      <c r="J115" s="128" t="s">
        <v>21</v>
      </c>
      <c r="K115" s="126" t="s">
        <v>22</v>
      </c>
      <c r="L115" s="129" t="s">
        <v>23</v>
      </c>
      <c r="M115" s="128" t="s">
        <v>21</v>
      </c>
      <c r="N115" s="126" t="s">
        <v>22</v>
      </c>
      <c r="O115" s="129" t="s">
        <v>23</v>
      </c>
      <c r="P115" s="128" t="s">
        <v>21</v>
      </c>
      <c r="Q115" s="126" t="s">
        <v>22</v>
      </c>
      <c r="R115" s="129" t="s">
        <v>23</v>
      </c>
      <c r="S115" s="128" t="s">
        <v>46</v>
      </c>
      <c r="T115" s="126" t="s">
        <v>21</v>
      </c>
      <c r="U115" s="126" t="s">
        <v>22</v>
      </c>
      <c r="V115" s="129" t="s">
        <v>23</v>
      </c>
      <c r="W115" s="128" t="s">
        <v>21</v>
      </c>
      <c r="X115" s="126" t="s">
        <v>22</v>
      </c>
      <c r="Y115" s="129" t="s">
        <v>23</v>
      </c>
      <c r="Z115" s="128" t="s">
        <v>46</v>
      </c>
      <c r="AA115" s="126" t="s">
        <v>21</v>
      </c>
      <c r="AB115" s="126" t="s">
        <v>22</v>
      </c>
      <c r="AC115" s="129" t="s">
        <v>23</v>
      </c>
      <c r="AD115" s="128" t="s">
        <v>21</v>
      </c>
      <c r="AE115" s="126" t="s">
        <v>22</v>
      </c>
      <c r="AF115" s="129" t="s">
        <v>23</v>
      </c>
      <c r="AG115" s="128" t="s">
        <v>21</v>
      </c>
      <c r="AH115" s="126" t="s">
        <v>22</v>
      </c>
      <c r="AI115" s="129" t="s">
        <v>23</v>
      </c>
      <c r="AJ115" s="128" t="s">
        <v>46</v>
      </c>
      <c r="AK115" s="126" t="s">
        <v>21</v>
      </c>
      <c r="AL115" s="126" t="s">
        <v>22</v>
      </c>
      <c r="AM115" s="129" t="s">
        <v>23</v>
      </c>
      <c r="AN115" s="128" t="s">
        <v>21</v>
      </c>
      <c r="AO115" s="126" t="s">
        <v>22</v>
      </c>
      <c r="AP115" s="129" t="s">
        <v>23</v>
      </c>
      <c r="AQ115" s="128" t="s">
        <v>21</v>
      </c>
      <c r="AR115" s="126" t="s">
        <v>22</v>
      </c>
      <c r="AS115" s="129" t="s">
        <v>23</v>
      </c>
      <c r="AT115" s="130" t="s">
        <v>21</v>
      </c>
      <c r="AU115" s="131" t="s">
        <v>22</v>
      </c>
      <c r="AV115" s="132" t="s">
        <v>23</v>
      </c>
    </row>
    <row r="116" spans="1:48" ht="12" customHeight="1">
      <c r="A116" s="134"/>
      <c r="B116" s="112" t="s">
        <v>20</v>
      </c>
      <c r="C116" s="56">
        <f>L116+I116+R116+F116+O116</f>
        <v>319</v>
      </c>
      <c r="D116" s="115">
        <v>51</v>
      </c>
      <c r="E116" s="115">
        <v>18</v>
      </c>
      <c r="F116" s="116">
        <f>D116+E116</f>
        <v>69</v>
      </c>
      <c r="G116" s="117">
        <v>83</v>
      </c>
      <c r="H116" s="115">
        <v>15</v>
      </c>
      <c r="I116" s="116">
        <f>G116+H116</f>
        <v>98</v>
      </c>
      <c r="J116" s="117">
        <v>42</v>
      </c>
      <c r="K116" s="115">
        <v>17</v>
      </c>
      <c r="L116" s="116">
        <f>J116+K116</f>
        <v>59</v>
      </c>
      <c r="M116" s="117">
        <v>17</v>
      </c>
      <c r="N116" s="115">
        <v>17</v>
      </c>
      <c r="O116" s="116">
        <f>M116+N116</f>
        <v>34</v>
      </c>
      <c r="P116" s="117">
        <v>38</v>
      </c>
      <c r="Q116" s="115">
        <v>21</v>
      </c>
      <c r="R116" s="116">
        <f>P116+Q116</f>
        <v>59</v>
      </c>
      <c r="S116" s="63">
        <f>Y116+V116</f>
        <v>187</v>
      </c>
      <c r="T116" s="115">
        <v>95</v>
      </c>
      <c r="U116" s="115">
        <v>27</v>
      </c>
      <c r="V116" s="116">
        <f>T116+U116</f>
        <v>122</v>
      </c>
      <c r="W116" s="117">
        <v>13</v>
      </c>
      <c r="X116" s="115">
        <v>52</v>
      </c>
      <c r="Y116" s="116">
        <f>SUM(W116:X116)</f>
        <v>65</v>
      </c>
      <c r="Z116" s="63">
        <f>AI116+AF116+AC116</f>
        <v>138</v>
      </c>
      <c r="AA116" s="115">
        <v>35</v>
      </c>
      <c r="AB116" s="115">
        <v>21</v>
      </c>
      <c r="AC116" s="116">
        <f>AA116+AB116</f>
        <v>56</v>
      </c>
      <c r="AD116" s="117">
        <v>34</v>
      </c>
      <c r="AE116" s="115">
        <v>6</v>
      </c>
      <c r="AF116" s="116">
        <f>AD116+AE116</f>
        <v>40</v>
      </c>
      <c r="AG116" s="117">
        <v>39</v>
      </c>
      <c r="AH116" s="115">
        <v>3</v>
      </c>
      <c r="AI116" s="116">
        <f>AG116+AH116</f>
        <v>42</v>
      </c>
      <c r="AJ116" s="63">
        <f>AM116+AP116+AS116</f>
        <v>96</v>
      </c>
      <c r="AK116" s="115">
        <v>17</v>
      </c>
      <c r="AL116" s="115">
        <v>16</v>
      </c>
      <c r="AM116" s="116">
        <f>AK116+AL116</f>
        <v>33</v>
      </c>
      <c r="AN116" s="117">
        <v>22</v>
      </c>
      <c r="AO116" s="115">
        <v>12</v>
      </c>
      <c r="AP116" s="116">
        <f>AN116+AO116</f>
        <v>34</v>
      </c>
      <c r="AQ116" s="117">
        <v>11</v>
      </c>
      <c r="AR116" s="115">
        <v>18</v>
      </c>
      <c r="AS116" s="116">
        <f>AQ116+AR116</f>
        <v>29</v>
      </c>
      <c r="AT116" s="71">
        <f>D116+G116+J116+M116+P116+T116+W116+AA116+AD116+AG116+AK116+AN116+AQ116</f>
        <v>497</v>
      </c>
      <c r="AU116" s="72">
        <f>+X116+U116+AL116+AO116+AR116+K116+H116+Q116+E116+N116+AH116+AE116+AB116</f>
        <v>243</v>
      </c>
      <c r="AV116" s="73">
        <f>AT116+AU116</f>
        <v>740</v>
      </c>
    </row>
    <row r="117" spans="1:48" ht="12" customHeight="1">
      <c r="A117" s="134"/>
      <c r="B117" s="112" t="s">
        <v>17</v>
      </c>
      <c r="C117" s="56">
        <f>+L117+I117+R117+F117+O117</f>
        <v>1278</v>
      </c>
      <c r="D117" s="115">
        <v>227</v>
      </c>
      <c r="E117" s="115">
        <v>77</v>
      </c>
      <c r="F117" s="116">
        <f>+D117+E117</f>
        <v>304</v>
      </c>
      <c r="G117" s="117">
        <v>271</v>
      </c>
      <c r="H117" s="115">
        <v>49</v>
      </c>
      <c r="I117" s="116">
        <f>+G117+H117</f>
        <v>320</v>
      </c>
      <c r="J117" s="117">
        <v>164</v>
      </c>
      <c r="K117" s="115">
        <v>54</v>
      </c>
      <c r="L117" s="116">
        <f>+J117+K117</f>
        <v>218</v>
      </c>
      <c r="M117" s="117">
        <v>75</v>
      </c>
      <c r="N117" s="115">
        <v>99</v>
      </c>
      <c r="O117" s="116">
        <f>+M117+N117</f>
        <v>174</v>
      </c>
      <c r="P117" s="117">
        <v>176</v>
      </c>
      <c r="Q117" s="115">
        <v>86</v>
      </c>
      <c r="R117" s="116">
        <f>+P117+Q117</f>
        <v>262</v>
      </c>
      <c r="S117" s="63">
        <f>+Y117+V117</f>
        <v>667</v>
      </c>
      <c r="T117" s="115">
        <v>322</v>
      </c>
      <c r="U117" s="115">
        <v>99</v>
      </c>
      <c r="V117" s="116">
        <f>+T117+U117</f>
        <v>421</v>
      </c>
      <c r="W117" s="117">
        <v>76</v>
      </c>
      <c r="X117" s="115">
        <v>170</v>
      </c>
      <c r="Y117" s="116">
        <f>SUM(W117:X117)</f>
        <v>246</v>
      </c>
      <c r="Z117" s="63">
        <f>+AI117+AF117+AC117</f>
        <v>508</v>
      </c>
      <c r="AA117" s="115">
        <v>106</v>
      </c>
      <c r="AB117" s="115">
        <v>69</v>
      </c>
      <c r="AC117" s="116">
        <f>+AA117+AB117</f>
        <v>175</v>
      </c>
      <c r="AD117" s="117">
        <v>131</v>
      </c>
      <c r="AE117" s="115">
        <v>26</v>
      </c>
      <c r="AF117" s="116">
        <f>+AD117+AE117</f>
        <v>157</v>
      </c>
      <c r="AG117" s="117">
        <v>167</v>
      </c>
      <c r="AH117" s="115">
        <v>9</v>
      </c>
      <c r="AI117" s="116">
        <f>+AG117+AH117</f>
        <v>176</v>
      </c>
      <c r="AJ117" s="63">
        <f>+AM117+AP117+AS117</f>
        <v>373</v>
      </c>
      <c r="AK117" s="115">
        <v>64</v>
      </c>
      <c r="AL117" s="115">
        <v>62</v>
      </c>
      <c r="AM117" s="116">
        <f>+AK117+AL117</f>
        <v>126</v>
      </c>
      <c r="AN117" s="117">
        <v>49</v>
      </c>
      <c r="AO117" s="115">
        <v>38</v>
      </c>
      <c r="AP117" s="116">
        <f>+AN117+AO117</f>
        <v>87</v>
      </c>
      <c r="AQ117" s="117">
        <v>76</v>
      </c>
      <c r="AR117" s="115">
        <v>84</v>
      </c>
      <c r="AS117" s="116">
        <f>AQ117+AR117</f>
        <v>160</v>
      </c>
      <c r="AT117" s="71">
        <f>D117+G117+J117+M117+P117+T117+W117+AA117+AD117+AG117+AK117+AN117+AQ117</f>
        <v>1904</v>
      </c>
      <c r="AU117" s="72">
        <f>+X117+U117+AL117+AO117+AR117+K117+H117+Q117+E117+N117+AH117+AE117+AB117</f>
        <v>922</v>
      </c>
      <c r="AV117" s="73">
        <f>+AT117+AU117</f>
        <v>2826</v>
      </c>
    </row>
    <row r="118" spans="1:48" ht="12" customHeight="1">
      <c r="A118" s="134"/>
      <c r="B118" s="112" t="s">
        <v>18</v>
      </c>
      <c r="C118" s="56">
        <f>+L118+I118+R118+F118+O118</f>
        <v>339</v>
      </c>
      <c r="D118" s="115">
        <v>53</v>
      </c>
      <c r="E118" s="115">
        <v>13</v>
      </c>
      <c r="F118" s="116">
        <f>+D118+E118</f>
        <v>66</v>
      </c>
      <c r="G118" s="117">
        <v>74</v>
      </c>
      <c r="H118" s="115">
        <v>10</v>
      </c>
      <c r="I118" s="116">
        <f>+G118+H118</f>
        <v>84</v>
      </c>
      <c r="J118" s="117">
        <v>43</v>
      </c>
      <c r="K118" s="115">
        <v>12</v>
      </c>
      <c r="L118" s="116">
        <f>+J118+K118</f>
        <v>55</v>
      </c>
      <c r="M118" s="117">
        <v>28</v>
      </c>
      <c r="N118" s="115">
        <v>24</v>
      </c>
      <c r="O118" s="116">
        <f>+M118+N118</f>
        <v>52</v>
      </c>
      <c r="P118" s="117">
        <v>59</v>
      </c>
      <c r="Q118" s="115">
        <v>23</v>
      </c>
      <c r="R118" s="116">
        <f>+P118+Q118</f>
        <v>82</v>
      </c>
      <c r="S118" s="63">
        <f>+Y118+V118</f>
        <v>269</v>
      </c>
      <c r="T118" s="115">
        <v>136</v>
      </c>
      <c r="U118" s="115">
        <v>47</v>
      </c>
      <c r="V118" s="116">
        <f>+T118+U118</f>
        <v>183</v>
      </c>
      <c r="W118" s="117">
        <v>33</v>
      </c>
      <c r="X118" s="115">
        <v>53</v>
      </c>
      <c r="Y118" s="116">
        <f>SUM(W118:X118)</f>
        <v>86</v>
      </c>
      <c r="Z118" s="63">
        <f>+AI118+AF118+AC118</f>
        <v>131</v>
      </c>
      <c r="AA118" s="115">
        <v>22</v>
      </c>
      <c r="AB118" s="115">
        <v>12</v>
      </c>
      <c r="AC118" s="116">
        <f>+AA118+AB118</f>
        <v>34</v>
      </c>
      <c r="AD118" s="117">
        <v>40</v>
      </c>
      <c r="AE118" s="115">
        <v>9</v>
      </c>
      <c r="AF118" s="116">
        <f>+AD118+AE118</f>
        <v>49</v>
      </c>
      <c r="AG118" s="117">
        <v>43</v>
      </c>
      <c r="AH118" s="115">
        <v>5</v>
      </c>
      <c r="AI118" s="116">
        <f>+AG118+AH118</f>
        <v>48</v>
      </c>
      <c r="AJ118" s="63">
        <f>+AM118+AP118+AS118</f>
        <v>109</v>
      </c>
      <c r="AK118" s="115">
        <v>17</v>
      </c>
      <c r="AL118" s="115">
        <v>14</v>
      </c>
      <c r="AM118" s="116">
        <f>+AK118+AL118</f>
        <v>31</v>
      </c>
      <c r="AN118" s="117">
        <v>16</v>
      </c>
      <c r="AO118" s="115">
        <v>10</v>
      </c>
      <c r="AP118" s="116">
        <f>+AN118+AO118</f>
        <v>26</v>
      </c>
      <c r="AQ118" s="117">
        <v>28</v>
      </c>
      <c r="AR118" s="115">
        <v>24</v>
      </c>
      <c r="AS118" s="116">
        <f>AQ118+AR118</f>
        <v>52</v>
      </c>
      <c r="AT118" s="71">
        <f>+W118+T118+AK118+AN118+AQ118+J118+G118+P118+D118+M118+AG118+AD118+AA118</f>
        <v>592</v>
      </c>
      <c r="AU118" s="72">
        <f>+X118+U118+AL118+AO118+AR118+K118+H118+Q118+E118+N118+AH118+AE118+AB118</f>
        <v>256</v>
      </c>
      <c r="AV118" s="73">
        <f>+AT118+AU118</f>
        <v>848</v>
      </c>
    </row>
    <row r="119" spans="1:48" ht="12" customHeight="1">
      <c r="A119" s="134"/>
      <c r="B119" s="112" t="s">
        <v>30</v>
      </c>
      <c r="C119" s="56">
        <f>SUM(C118*100)/C117</f>
        <v>26.525821596244132</v>
      </c>
      <c r="D119" s="115">
        <f aca="true" t="shared" si="104" ref="D119:AV119">SUM(D118*100)/D117</f>
        <v>23.348017621145374</v>
      </c>
      <c r="E119" s="115">
        <f t="shared" si="104"/>
        <v>16.883116883116884</v>
      </c>
      <c r="F119" s="116">
        <f t="shared" si="104"/>
        <v>21.710526315789473</v>
      </c>
      <c r="G119" s="117">
        <f t="shared" si="104"/>
        <v>27.30627306273063</v>
      </c>
      <c r="H119" s="115">
        <f t="shared" si="104"/>
        <v>20.408163265306122</v>
      </c>
      <c r="I119" s="116">
        <f t="shared" si="104"/>
        <v>26.25</v>
      </c>
      <c r="J119" s="117">
        <f t="shared" si="104"/>
        <v>26.21951219512195</v>
      </c>
      <c r="K119" s="115">
        <f t="shared" si="104"/>
        <v>22.22222222222222</v>
      </c>
      <c r="L119" s="116">
        <f t="shared" si="104"/>
        <v>25.229357798165136</v>
      </c>
      <c r="M119" s="117">
        <f t="shared" si="104"/>
        <v>37.333333333333336</v>
      </c>
      <c r="N119" s="115">
        <f t="shared" si="104"/>
        <v>24.242424242424242</v>
      </c>
      <c r="O119" s="116">
        <f t="shared" si="104"/>
        <v>29.885057471264368</v>
      </c>
      <c r="P119" s="117">
        <f t="shared" si="104"/>
        <v>33.52272727272727</v>
      </c>
      <c r="Q119" s="115">
        <f t="shared" si="104"/>
        <v>26.74418604651163</v>
      </c>
      <c r="R119" s="116">
        <f t="shared" si="104"/>
        <v>31.297709923664122</v>
      </c>
      <c r="S119" s="63">
        <f t="shared" si="104"/>
        <v>40.32983508245877</v>
      </c>
      <c r="T119" s="115">
        <f t="shared" si="104"/>
        <v>42.2360248447205</v>
      </c>
      <c r="U119" s="115">
        <f t="shared" si="104"/>
        <v>47.474747474747474</v>
      </c>
      <c r="V119" s="116">
        <f t="shared" si="104"/>
        <v>43.46793349168646</v>
      </c>
      <c r="W119" s="117">
        <f t="shared" si="104"/>
        <v>43.421052631578945</v>
      </c>
      <c r="X119" s="115">
        <f t="shared" si="104"/>
        <v>31.176470588235293</v>
      </c>
      <c r="Y119" s="116">
        <f t="shared" si="104"/>
        <v>34.959349593495936</v>
      </c>
      <c r="Z119" s="63">
        <f t="shared" si="104"/>
        <v>25.787401574803148</v>
      </c>
      <c r="AA119" s="115">
        <f t="shared" si="104"/>
        <v>20.754716981132077</v>
      </c>
      <c r="AB119" s="115">
        <f t="shared" si="104"/>
        <v>17.391304347826086</v>
      </c>
      <c r="AC119" s="116">
        <f t="shared" si="104"/>
        <v>19.428571428571427</v>
      </c>
      <c r="AD119" s="117">
        <f t="shared" si="104"/>
        <v>30.53435114503817</v>
      </c>
      <c r="AE119" s="115">
        <f t="shared" si="104"/>
        <v>34.61538461538461</v>
      </c>
      <c r="AF119" s="116">
        <f t="shared" si="104"/>
        <v>31.21019108280255</v>
      </c>
      <c r="AG119" s="117">
        <f t="shared" si="104"/>
        <v>25.748502994011975</v>
      </c>
      <c r="AH119" s="115">
        <f t="shared" si="104"/>
        <v>55.55555555555556</v>
      </c>
      <c r="AI119" s="116">
        <f t="shared" si="104"/>
        <v>27.272727272727273</v>
      </c>
      <c r="AJ119" s="63">
        <f t="shared" si="104"/>
        <v>29.222520107238605</v>
      </c>
      <c r="AK119" s="115">
        <f t="shared" si="104"/>
        <v>26.5625</v>
      </c>
      <c r="AL119" s="115">
        <f t="shared" si="104"/>
        <v>22.580645161290324</v>
      </c>
      <c r="AM119" s="116">
        <f t="shared" si="104"/>
        <v>24.603174603174605</v>
      </c>
      <c r="AN119" s="117">
        <f t="shared" si="104"/>
        <v>32.6530612244898</v>
      </c>
      <c r="AO119" s="115">
        <f t="shared" si="104"/>
        <v>26.31578947368421</v>
      </c>
      <c r="AP119" s="116">
        <f t="shared" si="104"/>
        <v>29.885057471264368</v>
      </c>
      <c r="AQ119" s="117">
        <f t="shared" si="104"/>
        <v>36.8421052631579</v>
      </c>
      <c r="AR119" s="115">
        <f t="shared" si="104"/>
        <v>28.571428571428573</v>
      </c>
      <c r="AS119" s="116">
        <f t="shared" si="104"/>
        <v>32.5</v>
      </c>
      <c r="AT119" s="71">
        <f t="shared" si="104"/>
        <v>31.092436974789916</v>
      </c>
      <c r="AU119" s="72">
        <f t="shared" si="104"/>
        <v>27.765726681127983</v>
      </c>
      <c r="AV119" s="73">
        <f t="shared" si="104"/>
        <v>30.007077140835104</v>
      </c>
    </row>
    <row r="120" spans="1:48" ht="12" customHeight="1">
      <c r="A120" s="134"/>
      <c r="B120" s="112" t="s">
        <v>19</v>
      </c>
      <c r="C120" s="56">
        <f aca="true" t="shared" si="105" ref="C120:AV120">100-C119</f>
        <v>73.47417840375587</v>
      </c>
      <c r="D120" s="115">
        <f t="shared" si="105"/>
        <v>76.65198237885463</v>
      </c>
      <c r="E120" s="115">
        <f t="shared" si="105"/>
        <v>83.11688311688312</v>
      </c>
      <c r="F120" s="116">
        <f t="shared" si="105"/>
        <v>78.28947368421052</v>
      </c>
      <c r="G120" s="117">
        <f t="shared" si="105"/>
        <v>72.69372693726937</v>
      </c>
      <c r="H120" s="115">
        <f t="shared" si="105"/>
        <v>79.59183673469389</v>
      </c>
      <c r="I120" s="116">
        <f t="shared" si="105"/>
        <v>73.75</v>
      </c>
      <c r="J120" s="117">
        <f t="shared" si="105"/>
        <v>73.78048780487805</v>
      </c>
      <c r="K120" s="115">
        <f t="shared" si="105"/>
        <v>77.77777777777777</v>
      </c>
      <c r="L120" s="116">
        <f t="shared" si="105"/>
        <v>74.77064220183486</v>
      </c>
      <c r="M120" s="117">
        <f t="shared" si="105"/>
        <v>62.666666666666664</v>
      </c>
      <c r="N120" s="115">
        <f t="shared" si="105"/>
        <v>75.75757575757575</v>
      </c>
      <c r="O120" s="116">
        <f t="shared" si="105"/>
        <v>70.11494252873564</v>
      </c>
      <c r="P120" s="117">
        <f t="shared" si="105"/>
        <v>66.47727272727272</v>
      </c>
      <c r="Q120" s="115">
        <f t="shared" si="105"/>
        <v>73.25581395348837</v>
      </c>
      <c r="R120" s="116">
        <f t="shared" si="105"/>
        <v>68.70229007633588</v>
      </c>
      <c r="S120" s="63">
        <f t="shared" si="105"/>
        <v>59.67016491754123</v>
      </c>
      <c r="T120" s="115">
        <f t="shared" si="105"/>
        <v>57.7639751552795</v>
      </c>
      <c r="U120" s="115">
        <f t="shared" si="105"/>
        <v>52.525252525252526</v>
      </c>
      <c r="V120" s="116">
        <f t="shared" si="105"/>
        <v>56.53206650831354</v>
      </c>
      <c r="W120" s="117">
        <f t="shared" si="105"/>
        <v>56.578947368421055</v>
      </c>
      <c r="X120" s="115">
        <f t="shared" si="105"/>
        <v>68.82352941176471</v>
      </c>
      <c r="Y120" s="116">
        <f t="shared" si="105"/>
        <v>65.04065040650406</v>
      </c>
      <c r="Z120" s="63">
        <f t="shared" si="105"/>
        <v>74.21259842519686</v>
      </c>
      <c r="AA120" s="115">
        <f t="shared" si="105"/>
        <v>79.24528301886792</v>
      </c>
      <c r="AB120" s="115">
        <f t="shared" si="105"/>
        <v>82.6086956521739</v>
      </c>
      <c r="AC120" s="116">
        <f t="shared" si="105"/>
        <v>80.57142857142857</v>
      </c>
      <c r="AD120" s="117">
        <f t="shared" si="105"/>
        <v>69.46564885496183</v>
      </c>
      <c r="AE120" s="115">
        <f t="shared" si="105"/>
        <v>65.38461538461539</v>
      </c>
      <c r="AF120" s="116">
        <f t="shared" si="105"/>
        <v>68.78980891719745</v>
      </c>
      <c r="AG120" s="117">
        <f t="shared" si="105"/>
        <v>74.25149700598803</v>
      </c>
      <c r="AH120" s="115">
        <f t="shared" si="105"/>
        <v>44.44444444444444</v>
      </c>
      <c r="AI120" s="116">
        <f t="shared" si="105"/>
        <v>72.72727272727272</v>
      </c>
      <c r="AJ120" s="63">
        <f t="shared" si="105"/>
        <v>70.77747989276139</v>
      </c>
      <c r="AK120" s="115">
        <f t="shared" si="105"/>
        <v>73.4375</v>
      </c>
      <c r="AL120" s="115">
        <f t="shared" si="105"/>
        <v>77.41935483870968</v>
      </c>
      <c r="AM120" s="116">
        <f t="shared" si="105"/>
        <v>75.39682539682539</v>
      </c>
      <c r="AN120" s="117">
        <f t="shared" si="105"/>
        <v>67.34693877551021</v>
      </c>
      <c r="AO120" s="115">
        <f t="shared" si="105"/>
        <v>73.6842105263158</v>
      </c>
      <c r="AP120" s="116">
        <f t="shared" si="105"/>
        <v>70.11494252873564</v>
      </c>
      <c r="AQ120" s="117">
        <f t="shared" si="105"/>
        <v>63.1578947368421</v>
      </c>
      <c r="AR120" s="115">
        <f t="shared" si="105"/>
        <v>71.42857142857143</v>
      </c>
      <c r="AS120" s="116">
        <f t="shared" si="105"/>
        <v>67.5</v>
      </c>
      <c r="AT120" s="71">
        <f t="shared" si="105"/>
        <v>68.90756302521008</v>
      </c>
      <c r="AU120" s="72">
        <f t="shared" si="105"/>
        <v>72.23427331887201</v>
      </c>
      <c r="AV120" s="73">
        <f t="shared" si="105"/>
        <v>69.99292285916489</v>
      </c>
    </row>
    <row r="121" spans="1:48" ht="12" customHeight="1">
      <c r="A121" s="134"/>
      <c r="B121" s="112" t="s">
        <v>31</v>
      </c>
      <c r="C121" s="56">
        <f>+L121+I121+R121+F121+O121</f>
        <v>531</v>
      </c>
      <c r="D121" s="115">
        <v>102</v>
      </c>
      <c r="E121" s="115">
        <v>30</v>
      </c>
      <c r="F121" s="116">
        <f>+D121+E121</f>
        <v>132</v>
      </c>
      <c r="G121" s="117">
        <v>124</v>
      </c>
      <c r="H121" s="115">
        <v>16</v>
      </c>
      <c r="I121" s="116">
        <f>+G121+H121</f>
        <v>140</v>
      </c>
      <c r="J121" s="117">
        <v>73</v>
      </c>
      <c r="K121" s="115">
        <v>23</v>
      </c>
      <c r="L121" s="116">
        <f>+J121+K121</f>
        <v>96</v>
      </c>
      <c r="M121" s="117">
        <v>38</v>
      </c>
      <c r="N121" s="115">
        <v>37</v>
      </c>
      <c r="O121" s="116">
        <f>+N121+N121</f>
        <v>74</v>
      </c>
      <c r="P121" s="117">
        <v>60</v>
      </c>
      <c r="Q121" s="115">
        <v>29</v>
      </c>
      <c r="R121" s="116">
        <f>+P121+Q121</f>
        <v>89</v>
      </c>
      <c r="S121" s="63">
        <f>+Y121+V121</f>
        <v>321</v>
      </c>
      <c r="T121" s="115">
        <v>187</v>
      </c>
      <c r="U121" s="115">
        <v>52</v>
      </c>
      <c r="V121" s="116">
        <f>+T121+U121</f>
        <v>239</v>
      </c>
      <c r="W121" s="117">
        <v>23</v>
      </c>
      <c r="X121" s="115">
        <v>59</v>
      </c>
      <c r="Y121" s="116">
        <f>SUM(W121:X121)</f>
        <v>82</v>
      </c>
      <c r="Z121" s="63">
        <f>+AI121+AF121+AC121</f>
        <v>186</v>
      </c>
      <c r="AA121" s="115">
        <v>29</v>
      </c>
      <c r="AB121" s="115">
        <v>24</v>
      </c>
      <c r="AC121" s="116">
        <f>+AA121+AB121</f>
        <v>53</v>
      </c>
      <c r="AD121" s="117">
        <v>64</v>
      </c>
      <c r="AE121" s="115">
        <v>9</v>
      </c>
      <c r="AF121" s="116">
        <f>+AD121+AE121</f>
        <v>73</v>
      </c>
      <c r="AG121" s="117">
        <v>54</v>
      </c>
      <c r="AH121" s="115">
        <v>6</v>
      </c>
      <c r="AI121" s="116">
        <f>+AG121+AH121</f>
        <v>60</v>
      </c>
      <c r="AJ121" s="63">
        <f>+AM121+AP121+AS121</f>
        <v>171</v>
      </c>
      <c r="AK121" s="115">
        <v>31</v>
      </c>
      <c r="AL121" s="115">
        <v>21</v>
      </c>
      <c r="AM121" s="116">
        <f>+AK121+AL121</f>
        <v>52</v>
      </c>
      <c r="AN121" s="117">
        <v>26</v>
      </c>
      <c r="AO121" s="115">
        <v>19</v>
      </c>
      <c r="AP121" s="116">
        <f>+AN121+AO121</f>
        <v>45</v>
      </c>
      <c r="AQ121" s="117">
        <v>38</v>
      </c>
      <c r="AR121" s="115">
        <v>36</v>
      </c>
      <c r="AS121" s="116">
        <f>+AQ121+AR121</f>
        <v>74</v>
      </c>
      <c r="AT121" s="71">
        <f>+W121+T121+AK121+AN121+AQ121+J121+G121+P121+D121+M121+AG121+AD121+AA121</f>
        <v>849</v>
      </c>
      <c r="AU121" s="72">
        <f>+X121+U121+AL121+AO121+AR121+K121+H121+Q121+E121+N121+AH121+AE121+AB121</f>
        <v>361</v>
      </c>
      <c r="AV121" s="73">
        <f>+AT121+AU121</f>
        <v>1210</v>
      </c>
    </row>
    <row r="122" spans="1:48" ht="12" customHeight="1" thickBot="1">
      <c r="A122" s="135"/>
      <c r="B122" s="114" t="s">
        <v>32</v>
      </c>
      <c r="C122" s="57">
        <f aca="true" t="shared" si="106" ref="C122:AV122">SUM(C121*100)/C117</f>
        <v>41.54929577464789</v>
      </c>
      <c r="D122" s="118">
        <f t="shared" si="106"/>
        <v>44.93392070484582</v>
      </c>
      <c r="E122" s="118">
        <f t="shared" si="106"/>
        <v>38.96103896103896</v>
      </c>
      <c r="F122" s="119">
        <f t="shared" si="106"/>
        <v>43.421052631578945</v>
      </c>
      <c r="G122" s="120">
        <f t="shared" si="106"/>
        <v>45.75645756457565</v>
      </c>
      <c r="H122" s="118">
        <f t="shared" si="106"/>
        <v>32.6530612244898</v>
      </c>
      <c r="I122" s="119">
        <f t="shared" si="106"/>
        <v>43.75</v>
      </c>
      <c r="J122" s="120">
        <f t="shared" si="106"/>
        <v>44.51219512195122</v>
      </c>
      <c r="K122" s="118">
        <f t="shared" si="106"/>
        <v>42.592592592592595</v>
      </c>
      <c r="L122" s="119">
        <f t="shared" si="106"/>
        <v>44.03669724770642</v>
      </c>
      <c r="M122" s="120">
        <f t="shared" si="106"/>
        <v>50.666666666666664</v>
      </c>
      <c r="N122" s="118">
        <f t="shared" si="106"/>
        <v>37.37373737373738</v>
      </c>
      <c r="O122" s="119">
        <f t="shared" si="106"/>
        <v>42.52873563218391</v>
      </c>
      <c r="P122" s="120">
        <f t="shared" si="106"/>
        <v>34.09090909090909</v>
      </c>
      <c r="Q122" s="118">
        <f t="shared" si="106"/>
        <v>33.72093023255814</v>
      </c>
      <c r="R122" s="119">
        <f t="shared" si="106"/>
        <v>33.969465648854964</v>
      </c>
      <c r="S122" s="64">
        <f t="shared" si="106"/>
        <v>48.125937031484256</v>
      </c>
      <c r="T122" s="118">
        <f t="shared" si="106"/>
        <v>58.07453416149068</v>
      </c>
      <c r="U122" s="118">
        <f t="shared" si="106"/>
        <v>52.525252525252526</v>
      </c>
      <c r="V122" s="119">
        <f t="shared" si="106"/>
        <v>56.76959619952494</v>
      </c>
      <c r="W122" s="120">
        <f t="shared" si="106"/>
        <v>30.263157894736842</v>
      </c>
      <c r="X122" s="118">
        <f t="shared" si="106"/>
        <v>34.705882352941174</v>
      </c>
      <c r="Y122" s="119">
        <f t="shared" si="106"/>
        <v>33.333333333333336</v>
      </c>
      <c r="Z122" s="64">
        <f t="shared" si="106"/>
        <v>36.61417322834646</v>
      </c>
      <c r="AA122" s="118">
        <f t="shared" si="106"/>
        <v>27.358490566037737</v>
      </c>
      <c r="AB122" s="118">
        <f t="shared" si="106"/>
        <v>34.78260869565217</v>
      </c>
      <c r="AC122" s="119">
        <f t="shared" si="106"/>
        <v>30.285714285714285</v>
      </c>
      <c r="AD122" s="120">
        <f t="shared" si="106"/>
        <v>48.85496183206107</v>
      </c>
      <c r="AE122" s="118">
        <f t="shared" si="106"/>
        <v>34.61538461538461</v>
      </c>
      <c r="AF122" s="119">
        <f t="shared" si="106"/>
        <v>46.496815286624205</v>
      </c>
      <c r="AG122" s="120">
        <f t="shared" si="106"/>
        <v>32.33532934131737</v>
      </c>
      <c r="AH122" s="118">
        <f t="shared" si="106"/>
        <v>66.66666666666667</v>
      </c>
      <c r="AI122" s="119">
        <f t="shared" si="106"/>
        <v>34.09090909090909</v>
      </c>
      <c r="AJ122" s="64">
        <f t="shared" si="106"/>
        <v>45.84450402144772</v>
      </c>
      <c r="AK122" s="118">
        <f t="shared" si="106"/>
        <v>48.4375</v>
      </c>
      <c r="AL122" s="118">
        <f t="shared" si="106"/>
        <v>33.87096774193548</v>
      </c>
      <c r="AM122" s="119">
        <f t="shared" si="106"/>
        <v>41.26984126984127</v>
      </c>
      <c r="AN122" s="120">
        <f t="shared" si="106"/>
        <v>53.06122448979592</v>
      </c>
      <c r="AO122" s="118">
        <f t="shared" si="106"/>
        <v>50</v>
      </c>
      <c r="AP122" s="119">
        <f t="shared" si="106"/>
        <v>51.724137931034484</v>
      </c>
      <c r="AQ122" s="120">
        <f t="shared" si="106"/>
        <v>50</v>
      </c>
      <c r="AR122" s="118">
        <f t="shared" si="106"/>
        <v>42.857142857142854</v>
      </c>
      <c r="AS122" s="119">
        <f t="shared" si="106"/>
        <v>46.25</v>
      </c>
      <c r="AT122" s="74">
        <f t="shared" si="106"/>
        <v>44.59033613445378</v>
      </c>
      <c r="AU122" s="75">
        <f t="shared" si="106"/>
        <v>39.15401301518438</v>
      </c>
      <c r="AV122" s="76">
        <f t="shared" si="106"/>
        <v>42.81670205237084</v>
      </c>
    </row>
    <row r="123" spans="1:48" ht="6" customHeight="1" thickBot="1">
      <c r="A123" s="99"/>
      <c r="B123" s="100"/>
      <c r="C123" s="95"/>
      <c r="D123" s="95"/>
      <c r="E123" s="95"/>
      <c r="F123" s="101"/>
      <c r="G123" s="96"/>
      <c r="H123" s="95"/>
      <c r="I123" s="101"/>
      <c r="J123" s="96"/>
      <c r="K123" s="95"/>
      <c r="L123" s="101"/>
      <c r="M123" s="96"/>
      <c r="N123" s="95"/>
      <c r="O123" s="101"/>
      <c r="P123" s="96"/>
      <c r="Q123" s="95"/>
      <c r="R123" s="101"/>
      <c r="S123" s="96"/>
      <c r="T123" s="95"/>
      <c r="U123" s="95"/>
      <c r="V123" s="101"/>
      <c r="W123" s="96"/>
      <c r="X123" s="95"/>
      <c r="Y123" s="101"/>
      <c r="Z123" s="96"/>
      <c r="AA123" s="95"/>
      <c r="AB123" s="95"/>
      <c r="AC123" s="101"/>
      <c r="AD123" s="96"/>
      <c r="AE123" s="95"/>
      <c r="AF123" s="101"/>
      <c r="AG123" s="96"/>
      <c r="AH123" s="95"/>
      <c r="AI123" s="101"/>
      <c r="AJ123" s="96"/>
      <c r="AK123" s="95"/>
      <c r="AL123" s="95"/>
      <c r="AM123" s="101"/>
      <c r="AN123" s="96"/>
      <c r="AO123" s="95"/>
      <c r="AP123" s="101"/>
      <c r="AQ123" s="96"/>
      <c r="AR123" s="95"/>
      <c r="AS123" s="101"/>
      <c r="AT123" s="91"/>
      <c r="AU123" s="92"/>
      <c r="AV123" s="92"/>
    </row>
    <row r="124" spans="1:48" ht="12" customHeight="1">
      <c r="A124" s="46" t="s">
        <v>47</v>
      </c>
      <c r="B124" s="11"/>
      <c r="C124" s="83" t="s">
        <v>46</v>
      </c>
      <c r="D124" s="10" t="s">
        <v>21</v>
      </c>
      <c r="E124" s="10" t="s">
        <v>22</v>
      </c>
      <c r="F124" s="34" t="s">
        <v>23</v>
      </c>
      <c r="G124" s="24" t="s">
        <v>21</v>
      </c>
      <c r="H124" s="10" t="s">
        <v>22</v>
      </c>
      <c r="I124" s="34" t="s">
        <v>23</v>
      </c>
      <c r="J124" s="24" t="s">
        <v>21</v>
      </c>
      <c r="K124" s="10" t="s">
        <v>22</v>
      </c>
      <c r="L124" s="34" t="s">
        <v>23</v>
      </c>
      <c r="M124" s="24" t="s">
        <v>21</v>
      </c>
      <c r="N124" s="10" t="s">
        <v>22</v>
      </c>
      <c r="O124" s="34" t="s">
        <v>23</v>
      </c>
      <c r="P124" s="24" t="s">
        <v>21</v>
      </c>
      <c r="Q124" s="10" t="s">
        <v>22</v>
      </c>
      <c r="R124" s="34" t="s">
        <v>23</v>
      </c>
      <c r="S124" s="85" t="s">
        <v>46</v>
      </c>
      <c r="T124" s="10" t="s">
        <v>21</v>
      </c>
      <c r="U124" s="10" t="s">
        <v>22</v>
      </c>
      <c r="V124" s="34" t="s">
        <v>23</v>
      </c>
      <c r="W124" s="24" t="s">
        <v>21</v>
      </c>
      <c r="X124" s="10" t="s">
        <v>22</v>
      </c>
      <c r="Y124" s="34" t="s">
        <v>23</v>
      </c>
      <c r="Z124" s="85" t="s">
        <v>46</v>
      </c>
      <c r="AA124" s="10" t="s">
        <v>21</v>
      </c>
      <c r="AB124" s="10" t="s">
        <v>22</v>
      </c>
      <c r="AC124" s="34" t="s">
        <v>23</v>
      </c>
      <c r="AD124" s="24" t="s">
        <v>21</v>
      </c>
      <c r="AE124" s="10" t="s">
        <v>22</v>
      </c>
      <c r="AF124" s="34" t="s">
        <v>23</v>
      </c>
      <c r="AG124" s="24" t="s">
        <v>21</v>
      </c>
      <c r="AH124" s="10" t="s">
        <v>22</v>
      </c>
      <c r="AI124" s="34" t="s">
        <v>23</v>
      </c>
      <c r="AJ124" s="85" t="s">
        <v>46</v>
      </c>
      <c r="AK124" s="10" t="s">
        <v>21</v>
      </c>
      <c r="AL124" s="10" t="s">
        <v>22</v>
      </c>
      <c r="AM124" s="34" t="s">
        <v>23</v>
      </c>
      <c r="AN124" s="24" t="s">
        <v>21</v>
      </c>
      <c r="AO124" s="10" t="s">
        <v>22</v>
      </c>
      <c r="AP124" s="34" t="s">
        <v>23</v>
      </c>
      <c r="AQ124" s="24" t="s">
        <v>21</v>
      </c>
      <c r="AR124" s="10" t="s">
        <v>22</v>
      </c>
      <c r="AS124" s="34" t="s">
        <v>23</v>
      </c>
      <c r="AT124" s="37" t="s">
        <v>21</v>
      </c>
      <c r="AU124" s="18" t="s">
        <v>22</v>
      </c>
      <c r="AV124" s="19" t="s">
        <v>23</v>
      </c>
    </row>
    <row r="125" spans="1:48" ht="12" customHeight="1">
      <c r="A125" s="47"/>
      <c r="B125" s="9" t="s">
        <v>20</v>
      </c>
      <c r="C125" s="49" t="s">
        <v>48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1"/>
    </row>
    <row r="126" spans="1:48" ht="12" customHeight="1">
      <c r="A126" s="47"/>
      <c r="B126" s="9" t="s">
        <v>17</v>
      </c>
      <c r="C126" s="56">
        <f>+L126+I126+R126+F126+O126</f>
        <v>1098</v>
      </c>
      <c r="D126" s="5">
        <v>188</v>
      </c>
      <c r="E126" s="5">
        <v>64</v>
      </c>
      <c r="F126" s="30">
        <f>+D126+E126</f>
        <v>252</v>
      </c>
      <c r="G126" s="26">
        <v>229</v>
      </c>
      <c r="H126" s="5">
        <v>41</v>
      </c>
      <c r="I126" s="30">
        <f>+G126+H126</f>
        <v>270</v>
      </c>
      <c r="J126" s="26">
        <v>144</v>
      </c>
      <c r="K126" s="5">
        <v>45</v>
      </c>
      <c r="L126" s="30">
        <f>+J126+K126</f>
        <v>189</v>
      </c>
      <c r="M126" s="26">
        <v>67</v>
      </c>
      <c r="N126" s="5">
        <v>83</v>
      </c>
      <c r="O126" s="30">
        <f>+M126+N126</f>
        <v>150</v>
      </c>
      <c r="P126" s="26">
        <v>159</v>
      </c>
      <c r="Q126" s="5">
        <v>78</v>
      </c>
      <c r="R126" s="30">
        <f>+P126+Q126</f>
        <v>237</v>
      </c>
      <c r="S126" s="63">
        <f>+Y126+V126</f>
        <v>531</v>
      </c>
      <c r="T126" s="5">
        <v>247</v>
      </c>
      <c r="U126" s="5">
        <v>82</v>
      </c>
      <c r="V126" s="30">
        <f>+T126+U126</f>
        <v>329</v>
      </c>
      <c r="W126" s="26">
        <v>62</v>
      </c>
      <c r="X126" s="5">
        <v>140</v>
      </c>
      <c r="Y126" s="30">
        <f>SUM(W126:X126)</f>
        <v>202</v>
      </c>
      <c r="Z126" s="63">
        <f>+AI126+AF126+AC126</f>
        <v>419</v>
      </c>
      <c r="AA126" s="5">
        <v>96</v>
      </c>
      <c r="AB126" s="5">
        <v>60</v>
      </c>
      <c r="AC126" s="30">
        <f>+AA126+AB126</f>
        <v>156</v>
      </c>
      <c r="AD126" s="26">
        <v>110</v>
      </c>
      <c r="AE126" s="5">
        <v>21</v>
      </c>
      <c r="AF126" s="30">
        <f>+AD126+AE126</f>
        <v>131</v>
      </c>
      <c r="AG126" s="26">
        <v>124</v>
      </c>
      <c r="AH126" s="5">
        <v>8</v>
      </c>
      <c r="AI126" s="30">
        <f>+AG126+AH126</f>
        <v>132</v>
      </c>
      <c r="AJ126" s="63">
        <f>+AM126+AP126+AS126</f>
        <v>279</v>
      </c>
      <c r="AK126" s="5">
        <v>47</v>
      </c>
      <c r="AL126" s="5">
        <v>47</v>
      </c>
      <c r="AM126" s="30">
        <f>+AK126+AL126</f>
        <v>94</v>
      </c>
      <c r="AN126" s="26">
        <v>40</v>
      </c>
      <c r="AO126" s="5">
        <v>33</v>
      </c>
      <c r="AP126" s="30">
        <f>+AN126+AO126</f>
        <v>73</v>
      </c>
      <c r="AQ126" s="26">
        <v>55</v>
      </c>
      <c r="AR126" s="5">
        <v>57</v>
      </c>
      <c r="AS126" s="30">
        <f>AQ126+AR126</f>
        <v>112</v>
      </c>
      <c r="AT126" s="71">
        <f>D126+G126+J126+M126+P126+T126+W126+AA126+AD126+AG126+AK126+AN126+AQ126</f>
        <v>1568</v>
      </c>
      <c r="AU126" s="72">
        <f>+X126+U126+AL126+AO126+AR126+K126+H126+Q126+E126+N126+AH126+AE126+AB126</f>
        <v>759</v>
      </c>
      <c r="AV126" s="73">
        <f>+AT126+AU126</f>
        <v>2327</v>
      </c>
    </row>
    <row r="127" spans="1:48" ht="12" customHeight="1">
      <c r="A127" s="47"/>
      <c r="B127" s="9" t="s">
        <v>18</v>
      </c>
      <c r="C127" s="56">
        <f>+L127+I127+R127+F127+O127</f>
        <v>298</v>
      </c>
      <c r="D127" s="5">
        <v>48</v>
      </c>
      <c r="E127" s="5">
        <v>18</v>
      </c>
      <c r="F127" s="30">
        <f>+D127+E127</f>
        <v>66</v>
      </c>
      <c r="G127" s="26">
        <v>57</v>
      </c>
      <c r="H127" s="5">
        <v>9</v>
      </c>
      <c r="I127" s="30">
        <f>+G127+H127</f>
        <v>66</v>
      </c>
      <c r="J127" s="26">
        <v>4</v>
      </c>
      <c r="K127" s="5">
        <v>26</v>
      </c>
      <c r="L127" s="30">
        <f>+J127+K127</f>
        <v>30</v>
      </c>
      <c r="M127" s="26">
        <v>21</v>
      </c>
      <c r="N127" s="5">
        <v>21</v>
      </c>
      <c r="O127" s="30">
        <f>+M127+N127</f>
        <v>42</v>
      </c>
      <c r="P127" s="26">
        <v>64</v>
      </c>
      <c r="Q127" s="5">
        <v>30</v>
      </c>
      <c r="R127" s="30">
        <f>+P127+Q127</f>
        <v>94</v>
      </c>
      <c r="S127" s="63">
        <f>+Y127+V127</f>
        <v>179</v>
      </c>
      <c r="T127" s="5">
        <v>88</v>
      </c>
      <c r="U127" s="5">
        <v>18</v>
      </c>
      <c r="V127" s="30">
        <f>+T127+U127</f>
        <v>106</v>
      </c>
      <c r="W127" s="26">
        <v>24</v>
      </c>
      <c r="X127" s="5">
        <v>49</v>
      </c>
      <c r="Y127" s="30">
        <f>SUM(W127:X127)</f>
        <v>73</v>
      </c>
      <c r="Z127" s="63">
        <f>+AI127+AF127+AC127</f>
        <v>140</v>
      </c>
      <c r="AA127" s="5">
        <v>32</v>
      </c>
      <c r="AB127" s="5">
        <v>12</v>
      </c>
      <c r="AC127" s="30">
        <f>+AA127+AB127</f>
        <v>44</v>
      </c>
      <c r="AD127" s="26">
        <v>44</v>
      </c>
      <c r="AE127" s="5">
        <v>7</v>
      </c>
      <c r="AF127" s="30">
        <f>+AD127+AE127</f>
        <v>51</v>
      </c>
      <c r="AG127" s="26">
        <v>40</v>
      </c>
      <c r="AH127" s="5">
        <v>5</v>
      </c>
      <c r="AI127" s="30">
        <f>+AG127+AH127</f>
        <v>45</v>
      </c>
      <c r="AJ127" s="63">
        <f>+AM127+AP127+AS127</f>
        <v>68</v>
      </c>
      <c r="AK127" s="5">
        <v>8</v>
      </c>
      <c r="AL127" s="5">
        <v>4</v>
      </c>
      <c r="AM127" s="30">
        <f>+AK127+AL127</f>
        <v>12</v>
      </c>
      <c r="AN127" s="26">
        <v>18</v>
      </c>
      <c r="AO127" s="5">
        <v>12</v>
      </c>
      <c r="AP127" s="30">
        <f>+AN127+AO127</f>
        <v>30</v>
      </c>
      <c r="AQ127" s="26">
        <v>14</v>
      </c>
      <c r="AR127" s="5">
        <v>12</v>
      </c>
      <c r="AS127" s="30">
        <f>AQ127+AR127</f>
        <v>26</v>
      </c>
      <c r="AT127" s="71">
        <f>+W127+T127+AK127+AN127+AQ127+J127+G127+P127+D127+M127+AG127+AD127+AA127</f>
        <v>462</v>
      </c>
      <c r="AU127" s="72">
        <f>+X127+U127+AL127+AO127+AR127+K127+H127+Q127+E127+N127+AH127+AE127+AB127</f>
        <v>223</v>
      </c>
      <c r="AV127" s="73">
        <f>+AT127+AU127</f>
        <v>685</v>
      </c>
    </row>
    <row r="128" spans="1:48" ht="12" customHeight="1">
      <c r="A128" s="47"/>
      <c r="B128" s="9" t="s">
        <v>30</v>
      </c>
      <c r="C128" s="56">
        <f>SUM(C127*100)/C126</f>
        <v>27.140255009107467</v>
      </c>
      <c r="D128" s="5">
        <f aca="true" t="shared" si="107" ref="D128:AV128">SUM(D127*100)/D126</f>
        <v>25.53191489361702</v>
      </c>
      <c r="E128" s="5">
        <f t="shared" si="107"/>
        <v>28.125</v>
      </c>
      <c r="F128" s="30">
        <f t="shared" si="107"/>
        <v>26.19047619047619</v>
      </c>
      <c r="G128" s="26">
        <f t="shared" si="107"/>
        <v>24.890829694323145</v>
      </c>
      <c r="H128" s="5">
        <f t="shared" si="107"/>
        <v>21.951219512195124</v>
      </c>
      <c r="I128" s="30">
        <f t="shared" si="107"/>
        <v>24.444444444444443</v>
      </c>
      <c r="J128" s="26">
        <f t="shared" si="107"/>
        <v>2.7777777777777777</v>
      </c>
      <c r="K128" s="5">
        <f t="shared" si="107"/>
        <v>57.77777777777778</v>
      </c>
      <c r="L128" s="30">
        <f t="shared" si="107"/>
        <v>15.873015873015873</v>
      </c>
      <c r="M128" s="26">
        <f t="shared" si="107"/>
        <v>31.34328358208955</v>
      </c>
      <c r="N128" s="5">
        <f t="shared" si="107"/>
        <v>25.301204819277107</v>
      </c>
      <c r="O128" s="30">
        <f t="shared" si="107"/>
        <v>28</v>
      </c>
      <c r="P128" s="26">
        <f t="shared" si="107"/>
        <v>40.25157232704402</v>
      </c>
      <c r="Q128" s="5">
        <f t="shared" si="107"/>
        <v>38.46153846153846</v>
      </c>
      <c r="R128" s="30">
        <f t="shared" si="107"/>
        <v>39.66244725738397</v>
      </c>
      <c r="S128" s="63">
        <f t="shared" si="107"/>
        <v>33.709981167608284</v>
      </c>
      <c r="T128" s="5">
        <f t="shared" si="107"/>
        <v>35.62753036437247</v>
      </c>
      <c r="U128" s="5">
        <f t="shared" si="107"/>
        <v>21.951219512195124</v>
      </c>
      <c r="V128" s="30">
        <f t="shared" si="107"/>
        <v>32.21884498480243</v>
      </c>
      <c r="W128" s="26">
        <f t="shared" si="107"/>
        <v>38.70967741935484</v>
      </c>
      <c r="X128" s="5">
        <f t="shared" si="107"/>
        <v>35</v>
      </c>
      <c r="Y128" s="30">
        <f t="shared" si="107"/>
        <v>36.13861386138614</v>
      </c>
      <c r="Z128" s="63">
        <f t="shared" si="107"/>
        <v>33.41288782816229</v>
      </c>
      <c r="AA128" s="5">
        <f t="shared" si="107"/>
        <v>33.333333333333336</v>
      </c>
      <c r="AB128" s="5">
        <f t="shared" si="107"/>
        <v>20</v>
      </c>
      <c r="AC128" s="30">
        <f t="shared" si="107"/>
        <v>28.205128205128204</v>
      </c>
      <c r="AD128" s="26">
        <f t="shared" si="107"/>
        <v>40</v>
      </c>
      <c r="AE128" s="5">
        <f t="shared" si="107"/>
        <v>33.333333333333336</v>
      </c>
      <c r="AF128" s="30">
        <f t="shared" si="107"/>
        <v>38.93129770992366</v>
      </c>
      <c r="AG128" s="26">
        <f t="shared" si="107"/>
        <v>32.25806451612903</v>
      </c>
      <c r="AH128" s="5">
        <f t="shared" si="107"/>
        <v>62.5</v>
      </c>
      <c r="AI128" s="30">
        <f t="shared" si="107"/>
        <v>34.09090909090909</v>
      </c>
      <c r="AJ128" s="63">
        <f t="shared" si="107"/>
        <v>24.372759856630825</v>
      </c>
      <c r="AK128" s="5">
        <f t="shared" si="107"/>
        <v>17.02127659574468</v>
      </c>
      <c r="AL128" s="5">
        <f t="shared" si="107"/>
        <v>8.51063829787234</v>
      </c>
      <c r="AM128" s="30">
        <f t="shared" si="107"/>
        <v>12.76595744680851</v>
      </c>
      <c r="AN128" s="26">
        <f t="shared" si="107"/>
        <v>45</v>
      </c>
      <c r="AO128" s="5">
        <f t="shared" si="107"/>
        <v>36.36363636363637</v>
      </c>
      <c r="AP128" s="30">
        <f t="shared" si="107"/>
        <v>41.0958904109589</v>
      </c>
      <c r="AQ128" s="26">
        <f t="shared" si="107"/>
        <v>25.454545454545453</v>
      </c>
      <c r="AR128" s="5">
        <f t="shared" si="107"/>
        <v>21.05263157894737</v>
      </c>
      <c r="AS128" s="30">
        <f t="shared" si="107"/>
        <v>23.214285714285715</v>
      </c>
      <c r="AT128" s="71">
        <f t="shared" si="107"/>
        <v>29.464285714285715</v>
      </c>
      <c r="AU128" s="72">
        <f t="shared" si="107"/>
        <v>29.38076416337286</v>
      </c>
      <c r="AV128" s="73">
        <f t="shared" si="107"/>
        <v>29.43704340352385</v>
      </c>
    </row>
    <row r="129" spans="1:48" ht="12" customHeight="1">
      <c r="A129" s="47"/>
      <c r="B129" s="9" t="s">
        <v>19</v>
      </c>
      <c r="C129" s="56">
        <f aca="true" t="shared" si="108" ref="C129:AV129">100-C128</f>
        <v>72.85974499089254</v>
      </c>
      <c r="D129" s="5">
        <f t="shared" si="108"/>
        <v>74.46808510638297</v>
      </c>
      <c r="E129" s="5">
        <f t="shared" si="108"/>
        <v>71.875</v>
      </c>
      <c r="F129" s="30">
        <f t="shared" si="108"/>
        <v>73.80952380952381</v>
      </c>
      <c r="G129" s="26">
        <f t="shared" si="108"/>
        <v>75.10917030567686</v>
      </c>
      <c r="H129" s="5">
        <f t="shared" si="108"/>
        <v>78.04878048780488</v>
      </c>
      <c r="I129" s="30">
        <f t="shared" si="108"/>
        <v>75.55555555555556</v>
      </c>
      <c r="J129" s="26">
        <f t="shared" si="108"/>
        <v>97.22222222222223</v>
      </c>
      <c r="K129" s="5">
        <f t="shared" si="108"/>
        <v>42.22222222222222</v>
      </c>
      <c r="L129" s="30">
        <f t="shared" si="108"/>
        <v>84.12698412698413</v>
      </c>
      <c r="M129" s="26">
        <f t="shared" si="108"/>
        <v>68.65671641791045</v>
      </c>
      <c r="N129" s="5">
        <f t="shared" si="108"/>
        <v>74.6987951807229</v>
      </c>
      <c r="O129" s="30">
        <f t="shared" si="108"/>
        <v>72</v>
      </c>
      <c r="P129" s="26">
        <f t="shared" si="108"/>
        <v>59.74842767295598</v>
      </c>
      <c r="Q129" s="5">
        <f t="shared" si="108"/>
        <v>61.53846153846154</v>
      </c>
      <c r="R129" s="30">
        <f t="shared" si="108"/>
        <v>60.33755274261603</v>
      </c>
      <c r="S129" s="63">
        <f t="shared" si="108"/>
        <v>66.29001883239172</v>
      </c>
      <c r="T129" s="5">
        <f t="shared" si="108"/>
        <v>64.37246963562754</v>
      </c>
      <c r="U129" s="5">
        <f t="shared" si="108"/>
        <v>78.04878048780488</v>
      </c>
      <c r="V129" s="30">
        <f t="shared" si="108"/>
        <v>67.78115501519757</v>
      </c>
      <c r="W129" s="26">
        <f t="shared" si="108"/>
        <v>61.29032258064516</v>
      </c>
      <c r="X129" s="5">
        <f t="shared" si="108"/>
        <v>65</v>
      </c>
      <c r="Y129" s="30">
        <f t="shared" si="108"/>
        <v>63.86138613861386</v>
      </c>
      <c r="Z129" s="63">
        <f t="shared" si="108"/>
        <v>66.5871121718377</v>
      </c>
      <c r="AA129" s="5">
        <f t="shared" si="108"/>
        <v>66.66666666666666</v>
      </c>
      <c r="AB129" s="5">
        <f t="shared" si="108"/>
        <v>80</v>
      </c>
      <c r="AC129" s="30">
        <f t="shared" si="108"/>
        <v>71.7948717948718</v>
      </c>
      <c r="AD129" s="26">
        <f t="shared" si="108"/>
        <v>60</v>
      </c>
      <c r="AE129" s="5">
        <f t="shared" si="108"/>
        <v>66.66666666666666</v>
      </c>
      <c r="AF129" s="30">
        <f t="shared" si="108"/>
        <v>61.06870229007634</v>
      </c>
      <c r="AG129" s="26">
        <f t="shared" si="108"/>
        <v>67.74193548387098</v>
      </c>
      <c r="AH129" s="5">
        <f t="shared" si="108"/>
        <v>37.5</v>
      </c>
      <c r="AI129" s="30">
        <f t="shared" si="108"/>
        <v>65.9090909090909</v>
      </c>
      <c r="AJ129" s="63">
        <f t="shared" si="108"/>
        <v>75.62724014336918</v>
      </c>
      <c r="AK129" s="5">
        <f t="shared" si="108"/>
        <v>82.97872340425532</v>
      </c>
      <c r="AL129" s="5">
        <f t="shared" si="108"/>
        <v>91.48936170212767</v>
      </c>
      <c r="AM129" s="30">
        <f t="shared" si="108"/>
        <v>87.23404255319149</v>
      </c>
      <c r="AN129" s="26">
        <f t="shared" si="108"/>
        <v>55</v>
      </c>
      <c r="AO129" s="5">
        <f t="shared" si="108"/>
        <v>63.63636363636363</v>
      </c>
      <c r="AP129" s="30">
        <f t="shared" si="108"/>
        <v>58.9041095890411</v>
      </c>
      <c r="AQ129" s="26">
        <f t="shared" si="108"/>
        <v>74.54545454545455</v>
      </c>
      <c r="AR129" s="5">
        <f t="shared" si="108"/>
        <v>78.94736842105263</v>
      </c>
      <c r="AS129" s="30">
        <f t="shared" si="108"/>
        <v>76.78571428571428</v>
      </c>
      <c r="AT129" s="71">
        <f t="shared" si="108"/>
        <v>70.53571428571428</v>
      </c>
      <c r="AU129" s="72">
        <f t="shared" si="108"/>
        <v>70.61923583662714</v>
      </c>
      <c r="AV129" s="73">
        <f t="shared" si="108"/>
        <v>70.56295659647614</v>
      </c>
    </row>
    <row r="130" spans="1:48" ht="12" customHeight="1">
      <c r="A130" s="47"/>
      <c r="B130" s="9" t="s">
        <v>31</v>
      </c>
      <c r="C130" s="56">
        <f>+L130+I130+R130+F130+O130</f>
        <v>415</v>
      </c>
      <c r="D130" s="5">
        <v>93</v>
      </c>
      <c r="E130" s="5">
        <v>32</v>
      </c>
      <c r="F130" s="30">
        <f>+D130+E130</f>
        <v>125</v>
      </c>
      <c r="G130" s="26">
        <v>79</v>
      </c>
      <c r="H130" s="5">
        <v>17</v>
      </c>
      <c r="I130" s="30">
        <f>+G130+H130</f>
        <v>96</v>
      </c>
      <c r="J130" s="26">
        <v>18</v>
      </c>
      <c r="K130" s="5">
        <v>55</v>
      </c>
      <c r="L130" s="30">
        <f>+J130+K130</f>
        <v>73</v>
      </c>
      <c r="M130" s="26">
        <v>33</v>
      </c>
      <c r="N130" s="5">
        <v>29</v>
      </c>
      <c r="O130" s="30">
        <f>+N130+N130</f>
        <v>58</v>
      </c>
      <c r="P130" s="26">
        <v>47</v>
      </c>
      <c r="Q130" s="5">
        <v>16</v>
      </c>
      <c r="R130" s="30">
        <f>+P130+Q130</f>
        <v>63</v>
      </c>
      <c r="S130" s="63">
        <f>+Y130+V130</f>
        <v>252</v>
      </c>
      <c r="T130" s="5">
        <v>129</v>
      </c>
      <c r="U130" s="5">
        <v>38</v>
      </c>
      <c r="V130" s="30">
        <f>+T130+U130</f>
        <v>167</v>
      </c>
      <c r="W130" s="26">
        <v>28</v>
      </c>
      <c r="X130" s="5">
        <v>57</v>
      </c>
      <c r="Y130" s="30">
        <f>SUM(W130:X130)</f>
        <v>85</v>
      </c>
      <c r="Z130" s="63">
        <f>+AI130+AF130+AC130</f>
        <v>189</v>
      </c>
      <c r="AA130" s="5">
        <v>37</v>
      </c>
      <c r="AB130" s="5">
        <v>27</v>
      </c>
      <c r="AC130" s="30">
        <f>+AA130+AB130</f>
        <v>64</v>
      </c>
      <c r="AD130" s="26">
        <v>62</v>
      </c>
      <c r="AE130" s="5">
        <v>16</v>
      </c>
      <c r="AF130" s="30">
        <f>+AD130+AE130</f>
        <v>78</v>
      </c>
      <c r="AG130" s="26">
        <v>43</v>
      </c>
      <c r="AH130" s="5">
        <v>4</v>
      </c>
      <c r="AI130" s="30">
        <f>+AG130+AH130</f>
        <v>47</v>
      </c>
      <c r="AJ130" s="63">
        <f>+AM130+AP130+AS130</f>
        <v>106</v>
      </c>
      <c r="AK130" s="5">
        <v>16</v>
      </c>
      <c r="AL130" s="5">
        <v>13</v>
      </c>
      <c r="AM130" s="30">
        <f>+AK130+AL130</f>
        <v>29</v>
      </c>
      <c r="AN130" s="26">
        <v>22</v>
      </c>
      <c r="AO130" s="5">
        <v>13</v>
      </c>
      <c r="AP130" s="30">
        <f>+AN130+AO130</f>
        <v>35</v>
      </c>
      <c r="AQ130" s="26">
        <v>22</v>
      </c>
      <c r="AR130" s="5">
        <v>20</v>
      </c>
      <c r="AS130" s="30">
        <f>+AQ130+AR130</f>
        <v>42</v>
      </c>
      <c r="AT130" s="71">
        <f>+W130+T130+AK130+AN130+AQ130+J130+G130+P130+D130+M130+AG130+AD130+AA130</f>
        <v>629</v>
      </c>
      <c r="AU130" s="72">
        <f>+X130+U130+AL130+AO130+AR130+K130+H130+Q130+E130+N130+AH130+AE130+AB130</f>
        <v>337</v>
      </c>
      <c r="AV130" s="73">
        <f>+AT130+AU130</f>
        <v>966</v>
      </c>
    </row>
    <row r="131" spans="1:48" ht="12" customHeight="1" thickBot="1">
      <c r="A131" s="48"/>
      <c r="B131" s="13" t="s">
        <v>32</v>
      </c>
      <c r="C131" s="57">
        <f aca="true" t="shared" si="109" ref="C131:AV131">SUM(C130*100)/C126</f>
        <v>37.7959927140255</v>
      </c>
      <c r="D131" s="14">
        <f t="shared" si="109"/>
        <v>49.46808510638298</v>
      </c>
      <c r="E131" s="14">
        <f t="shared" si="109"/>
        <v>50</v>
      </c>
      <c r="F131" s="31">
        <f t="shared" si="109"/>
        <v>49.6031746031746</v>
      </c>
      <c r="G131" s="27">
        <f t="shared" si="109"/>
        <v>34.49781659388646</v>
      </c>
      <c r="H131" s="14">
        <f t="shared" si="109"/>
        <v>41.46341463414634</v>
      </c>
      <c r="I131" s="31">
        <f t="shared" si="109"/>
        <v>35.55555555555556</v>
      </c>
      <c r="J131" s="27">
        <f t="shared" si="109"/>
        <v>12.5</v>
      </c>
      <c r="K131" s="14">
        <f t="shared" si="109"/>
        <v>122.22222222222223</v>
      </c>
      <c r="L131" s="31">
        <f t="shared" si="109"/>
        <v>38.62433862433863</v>
      </c>
      <c r="M131" s="27">
        <f t="shared" si="109"/>
        <v>49.25373134328358</v>
      </c>
      <c r="N131" s="14">
        <f t="shared" si="109"/>
        <v>34.93975903614458</v>
      </c>
      <c r="O131" s="31">
        <f t="shared" si="109"/>
        <v>38.666666666666664</v>
      </c>
      <c r="P131" s="27">
        <f t="shared" si="109"/>
        <v>29.559748427672957</v>
      </c>
      <c r="Q131" s="14">
        <f t="shared" si="109"/>
        <v>20.512820512820515</v>
      </c>
      <c r="R131" s="31">
        <f t="shared" si="109"/>
        <v>26.582278481012658</v>
      </c>
      <c r="S131" s="64">
        <f t="shared" si="109"/>
        <v>47.45762711864407</v>
      </c>
      <c r="T131" s="14">
        <f t="shared" si="109"/>
        <v>52.22672064777328</v>
      </c>
      <c r="U131" s="14">
        <f t="shared" si="109"/>
        <v>46.34146341463415</v>
      </c>
      <c r="V131" s="31">
        <f t="shared" si="109"/>
        <v>50.75987841945289</v>
      </c>
      <c r="W131" s="27">
        <f t="shared" si="109"/>
        <v>45.16129032258065</v>
      </c>
      <c r="X131" s="14">
        <f t="shared" si="109"/>
        <v>40.714285714285715</v>
      </c>
      <c r="Y131" s="31">
        <f t="shared" si="109"/>
        <v>42.07920792079208</v>
      </c>
      <c r="Z131" s="64">
        <f t="shared" si="109"/>
        <v>45.10739856801909</v>
      </c>
      <c r="AA131" s="14">
        <f t="shared" si="109"/>
        <v>38.541666666666664</v>
      </c>
      <c r="AB131" s="14">
        <f t="shared" si="109"/>
        <v>45</v>
      </c>
      <c r="AC131" s="31">
        <f t="shared" si="109"/>
        <v>41.02564102564103</v>
      </c>
      <c r="AD131" s="27">
        <f t="shared" si="109"/>
        <v>56.36363636363637</v>
      </c>
      <c r="AE131" s="14">
        <f t="shared" si="109"/>
        <v>76.19047619047619</v>
      </c>
      <c r="AF131" s="31">
        <f t="shared" si="109"/>
        <v>59.541984732824424</v>
      </c>
      <c r="AG131" s="27">
        <f t="shared" si="109"/>
        <v>34.67741935483871</v>
      </c>
      <c r="AH131" s="14">
        <f t="shared" si="109"/>
        <v>50</v>
      </c>
      <c r="AI131" s="31">
        <f t="shared" si="109"/>
        <v>35.60606060606061</v>
      </c>
      <c r="AJ131" s="64">
        <f t="shared" si="109"/>
        <v>37.992831541218635</v>
      </c>
      <c r="AK131" s="14">
        <f t="shared" si="109"/>
        <v>34.04255319148936</v>
      </c>
      <c r="AL131" s="14">
        <f t="shared" si="109"/>
        <v>27.659574468085108</v>
      </c>
      <c r="AM131" s="31">
        <f t="shared" si="109"/>
        <v>30.851063829787233</v>
      </c>
      <c r="AN131" s="27">
        <f t="shared" si="109"/>
        <v>55</v>
      </c>
      <c r="AO131" s="14">
        <f t="shared" si="109"/>
        <v>39.39393939393939</v>
      </c>
      <c r="AP131" s="31">
        <f t="shared" si="109"/>
        <v>47.945205479452056</v>
      </c>
      <c r="AQ131" s="27">
        <f t="shared" si="109"/>
        <v>40</v>
      </c>
      <c r="AR131" s="14">
        <f t="shared" si="109"/>
        <v>35.08771929824562</v>
      </c>
      <c r="AS131" s="31">
        <f t="shared" si="109"/>
        <v>37.5</v>
      </c>
      <c r="AT131" s="74">
        <f t="shared" si="109"/>
        <v>40.11479591836735</v>
      </c>
      <c r="AU131" s="75">
        <f t="shared" si="109"/>
        <v>44.400527009222664</v>
      </c>
      <c r="AV131" s="76">
        <f t="shared" si="109"/>
        <v>41.51267726686721</v>
      </c>
    </row>
    <row r="132" spans="1:48" ht="6" customHeight="1" thickBot="1">
      <c r="A132" s="102"/>
      <c r="B132" s="103"/>
      <c r="C132" s="97"/>
      <c r="D132" s="97"/>
      <c r="E132" s="97"/>
      <c r="F132" s="104"/>
      <c r="G132" s="98"/>
      <c r="H132" s="97"/>
      <c r="I132" s="104"/>
      <c r="J132" s="98"/>
      <c r="K132" s="97"/>
      <c r="L132" s="104"/>
      <c r="M132" s="98"/>
      <c r="N132" s="97"/>
      <c r="O132" s="104"/>
      <c r="P132" s="98"/>
      <c r="Q132" s="97"/>
      <c r="R132" s="104"/>
      <c r="S132" s="98"/>
      <c r="T132" s="97"/>
      <c r="U132" s="97"/>
      <c r="V132" s="104"/>
      <c r="W132" s="98"/>
      <c r="X132" s="97"/>
      <c r="Y132" s="104"/>
      <c r="Z132" s="98"/>
      <c r="AA132" s="97"/>
      <c r="AB132" s="97"/>
      <c r="AC132" s="104"/>
      <c r="AD132" s="98"/>
      <c r="AE132" s="97"/>
      <c r="AF132" s="104"/>
      <c r="AG132" s="98"/>
      <c r="AH132" s="97"/>
      <c r="AI132" s="104"/>
      <c r="AJ132" s="98"/>
      <c r="AK132" s="97"/>
      <c r="AL132" s="97"/>
      <c r="AM132" s="104"/>
      <c r="AN132" s="98"/>
      <c r="AO132" s="97"/>
      <c r="AP132" s="104"/>
      <c r="AQ132" s="98"/>
      <c r="AR132" s="97"/>
      <c r="AS132" s="104"/>
      <c r="AT132" s="93"/>
      <c r="AU132" s="94"/>
      <c r="AV132" s="94"/>
    </row>
    <row r="133" spans="1:48" ht="12" customHeight="1">
      <c r="A133" s="109" t="s">
        <v>49</v>
      </c>
      <c r="B133" s="110"/>
      <c r="C133" s="83" t="s">
        <v>46</v>
      </c>
      <c r="D133" s="126" t="s">
        <v>21</v>
      </c>
      <c r="E133" s="126" t="s">
        <v>22</v>
      </c>
      <c r="F133" s="127" t="s">
        <v>23</v>
      </c>
      <c r="G133" s="128" t="s">
        <v>21</v>
      </c>
      <c r="H133" s="126" t="s">
        <v>22</v>
      </c>
      <c r="I133" s="127" t="s">
        <v>23</v>
      </c>
      <c r="J133" s="128" t="s">
        <v>21</v>
      </c>
      <c r="K133" s="126" t="s">
        <v>22</v>
      </c>
      <c r="L133" s="127" t="s">
        <v>23</v>
      </c>
      <c r="M133" s="128" t="s">
        <v>21</v>
      </c>
      <c r="N133" s="126" t="s">
        <v>22</v>
      </c>
      <c r="O133" s="127" t="s">
        <v>23</v>
      </c>
      <c r="P133" s="128" t="s">
        <v>21</v>
      </c>
      <c r="Q133" s="126" t="s">
        <v>22</v>
      </c>
      <c r="R133" s="127" t="s">
        <v>23</v>
      </c>
      <c r="S133" s="128" t="s">
        <v>46</v>
      </c>
      <c r="T133" s="126" t="s">
        <v>21</v>
      </c>
      <c r="U133" s="126" t="s">
        <v>22</v>
      </c>
      <c r="V133" s="127" t="s">
        <v>23</v>
      </c>
      <c r="W133" s="128" t="s">
        <v>21</v>
      </c>
      <c r="X133" s="126" t="s">
        <v>22</v>
      </c>
      <c r="Y133" s="129" t="s">
        <v>23</v>
      </c>
      <c r="Z133" s="128" t="s">
        <v>46</v>
      </c>
      <c r="AA133" s="126" t="s">
        <v>21</v>
      </c>
      <c r="AB133" s="126" t="s">
        <v>22</v>
      </c>
      <c r="AC133" s="127" t="s">
        <v>23</v>
      </c>
      <c r="AD133" s="128" t="s">
        <v>21</v>
      </c>
      <c r="AE133" s="126" t="s">
        <v>22</v>
      </c>
      <c r="AF133" s="127" t="s">
        <v>23</v>
      </c>
      <c r="AG133" s="128" t="s">
        <v>21</v>
      </c>
      <c r="AH133" s="126" t="s">
        <v>22</v>
      </c>
      <c r="AI133" s="127" t="s">
        <v>23</v>
      </c>
      <c r="AJ133" s="128" t="s">
        <v>46</v>
      </c>
      <c r="AK133" s="126" t="s">
        <v>21</v>
      </c>
      <c r="AL133" s="126" t="s">
        <v>22</v>
      </c>
      <c r="AM133" s="127" t="s">
        <v>23</v>
      </c>
      <c r="AN133" s="128" t="s">
        <v>21</v>
      </c>
      <c r="AO133" s="126" t="s">
        <v>22</v>
      </c>
      <c r="AP133" s="127" t="s">
        <v>23</v>
      </c>
      <c r="AQ133" s="128" t="s">
        <v>21</v>
      </c>
      <c r="AR133" s="126" t="s">
        <v>22</v>
      </c>
      <c r="AS133" s="127" t="s">
        <v>23</v>
      </c>
      <c r="AT133" s="130" t="s">
        <v>21</v>
      </c>
      <c r="AU133" s="131" t="s">
        <v>22</v>
      </c>
      <c r="AV133" s="132" t="s">
        <v>23</v>
      </c>
    </row>
    <row r="134" spans="1:48" ht="12" customHeight="1">
      <c r="A134" s="111"/>
      <c r="B134" s="112" t="s">
        <v>20</v>
      </c>
      <c r="C134" s="56">
        <f>+L134+I134+R134+F134+O134</f>
        <v>341</v>
      </c>
      <c r="D134" s="115">
        <v>72</v>
      </c>
      <c r="E134" s="115">
        <v>24</v>
      </c>
      <c r="F134" s="116">
        <f>+D134+E134</f>
        <v>96</v>
      </c>
      <c r="G134" s="117">
        <v>67</v>
      </c>
      <c r="H134" s="115">
        <v>26</v>
      </c>
      <c r="I134" s="116">
        <f>+G134+H134</f>
        <v>93</v>
      </c>
      <c r="J134" s="117">
        <v>36</v>
      </c>
      <c r="K134" s="115">
        <v>12</v>
      </c>
      <c r="L134" s="116">
        <f>+J134+K134</f>
        <v>48</v>
      </c>
      <c r="M134" s="117">
        <v>19</v>
      </c>
      <c r="N134" s="115">
        <v>13</v>
      </c>
      <c r="O134" s="116">
        <f>+M134+N134</f>
        <v>32</v>
      </c>
      <c r="P134" s="117">
        <v>48</v>
      </c>
      <c r="Q134" s="115">
        <v>24</v>
      </c>
      <c r="R134" s="116">
        <f>+P134+Q134</f>
        <v>72</v>
      </c>
      <c r="S134" s="63">
        <f>+Y134+V134</f>
        <v>180</v>
      </c>
      <c r="T134" s="115">
        <v>89</v>
      </c>
      <c r="U134" s="115">
        <v>33</v>
      </c>
      <c r="V134" s="116">
        <f>+T134+U134</f>
        <v>122</v>
      </c>
      <c r="W134" s="117">
        <v>21</v>
      </c>
      <c r="X134" s="115">
        <v>37</v>
      </c>
      <c r="Y134" s="116">
        <f>SUM(W134:X134)</f>
        <v>58</v>
      </c>
      <c r="Z134" s="63">
        <f>+AI134+AF134+AC134</f>
        <v>111</v>
      </c>
      <c r="AA134" s="115">
        <v>25</v>
      </c>
      <c r="AB134" s="115">
        <v>20</v>
      </c>
      <c r="AC134" s="116">
        <f>+AA134+AB134</f>
        <v>45</v>
      </c>
      <c r="AD134" s="117">
        <v>28</v>
      </c>
      <c r="AE134" s="115">
        <v>6</v>
      </c>
      <c r="AF134" s="116">
        <f>+AD134+AE134</f>
        <v>34</v>
      </c>
      <c r="AG134" s="117">
        <v>32</v>
      </c>
      <c r="AH134" s="115">
        <v>0</v>
      </c>
      <c r="AI134" s="116">
        <f>+AG134+AH134</f>
        <v>32</v>
      </c>
      <c r="AJ134" s="63">
        <f>+AM134+AP134+AS134</f>
        <v>110</v>
      </c>
      <c r="AK134" s="115">
        <v>24</v>
      </c>
      <c r="AL134" s="115">
        <v>26</v>
      </c>
      <c r="AM134" s="116">
        <f>+AK134+AL134</f>
        <v>50</v>
      </c>
      <c r="AN134" s="117">
        <v>21</v>
      </c>
      <c r="AO134" s="115">
        <v>9</v>
      </c>
      <c r="AP134" s="116">
        <f>+AN134+AO134</f>
        <v>30</v>
      </c>
      <c r="AQ134" s="117">
        <v>17</v>
      </c>
      <c r="AR134" s="115">
        <v>13</v>
      </c>
      <c r="AS134" s="116">
        <f>+AQ134+AR134</f>
        <v>30</v>
      </c>
      <c r="AT134" s="71">
        <f aca="true" t="shared" si="110" ref="AT134:AU136">+W134+T134+AK134+AN134+AQ134+J134+G134+P134+D134+M134+AG134+AD134+AA134</f>
        <v>499</v>
      </c>
      <c r="AU134" s="72">
        <f t="shared" si="110"/>
        <v>243</v>
      </c>
      <c r="AV134" s="73">
        <f>+AT134+AU134</f>
        <v>742</v>
      </c>
    </row>
    <row r="135" spans="1:48" ht="12" customHeight="1">
      <c r="A135" s="111"/>
      <c r="B135" s="112" t="s">
        <v>17</v>
      </c>
      <c r="C135" s="56">
        <f>+L135+I135+R135+F135+O135</f>
        <v>1320</v>
      </c>
      <c r="D135" s="115">
        <v>244</v>
      </c>
      <c r="E135" s="115">
        <v>84</v>
      </c>
      <c r="F135" s="116">
        <f>+D135+E135</f>
        <v>328</v>
      </c>
      <c r="G135" s="117">
        <v>287</v>
      </c>
      <c r="H135" s="115">
        <v>65</v>
      </c>
      <c r="I135" s="116">
        <f>+G135+H135</f>
        <v>352</v>
      </c>
      <c r="J135" s="117">
        <v>165</v>
      </c>
      <c r="K135" s="115">
        <v>55</v>
      </c>
      <c r="L135" s="116">
        <f>+J135+K135</f>
        <v>220</v>
      </c>
      <c r="M135" s="117">
        <v>76</v>
      </c>
      <c r="N135" s="115">
        <v>76</v>
      </c>
      <c r="O135" s="116">
        <f>+M135+N135</f>
        <v>152</v>
      </c>
      <c r="P135" s="117">
        <v>180</v>
      </c>
      <c r="Q135" s="115">
        <v>88</v>
      </c>
      <c r="R135" s="116">
        <f>+P135+Q135</f>
        <v>268</v>
      </c>
      <c r="S135" s="63">
        <f>+Y135+V135</f>
        <v>649</v>
      </c>
      <c r="T135" s="115">
        <v>314</v>
      </c>
      <c r="U135" s="115">
        <v>105</v>
      </c>
      <c r="V135" s="116">
        <f>+T135+U135</f>
        <v>419</v>
      </c>
      <c r="W135" s="117">
        <v>71</v>
      </c>
      <c r="X135" s="115">
        <v>159</v>
      </c>
      <c r="Y135" s="116">
        <f>SUM(W135:X135)</f>
        <v>230</v>
      </c>
      <c r="Z135" s="63">
        <f>+AI135+AF135+AC135</f>
        <v>487</v>
      </c>
      <c r="AA135" s="115">
        <v>109</v>
      </c>
      <c r="AB135" s="115">
        <v>76</v>
      </c>
      <c r="AC135" s="116">
        <f>+AA135+AB135</f>
        <v>185</v>
      </c>
      <c r="AD135" s="117">
        <v>127</v>
      </c>
      <c r="AE135" s="115">
        <v>25</v>
      </c>
      <c r="AF135" s="116">
        <f>+AD135+AE135</f>
        <v>152</v>
      </c>
      <c r="AG135" s="117">
        <v>144</v>
      </c>
      <c r="AH135" s="115">
        <v>6</v>
      </c>
      <c r="AI135" s="116">
        <f>+AG135+AH135</f>
        <v>150</v>
      </c>
      <c r="AJ135" s="63">
        <f>+AM135+AP135+AS135</f>
        <v>350</v>
      </c>
      <c r="AK135" s="115">
        <v>66</v>
      </c>
      <c r="AL135" s="115">
        <v>67</v>
      </c>
      <c r="AM135" s="116">
        <f>+AK135+AL135</f>
        <v>133</v>
      </c>
      <c r="AN135" s="117">
        <v>57</v>
      </c>
      <c r="AO135" s="115">
        <v>43</v>
      </c>
      <c r="AP135" s="116">
        <f>+AN135+AO135</f>
        <v>100</v>
      </c>
      <c r="AQ135" s="117">
        <v>58</v>
      </c>
      <c r="AR135" s="115">
        <v>59</v>
      </c>
      <c r="AS135" s="116">
        <f>+AQ135+AR135</f>
        <v>117</v>
      </c>
      <c r="AT135" s="71">
        <f t="shared" si="110"/>
        <v>1898</v>
      </c>
      <c r="AU135" s="72">
        <f t="shared" si="110"/>
        <v>908</v>
      </c>
      <c r="AV135" s="73">
        <f>+AT135+AU135</f>
        <v>2806</v>
      </c>
    </row>
    <row r="136" spans="1:48" ht="12" customHeight="1">
      <c r="A136" s="111"/>
      <c r="B136" s="112" t="s">
        <v>18</v>
      </c>
      <c r="C136" s="56">
        <f>L136+I136+R136+F136+O136</f>
        <v>329</v>
      </c>
      <c r="D136" s="115">
        <v>59</v>
      </c>
      <c r="E136" s="115">
        <v>20</v>
      </c>
      <c r="F136" s="116">
        <f>+D136+E136</f>
        <v>79</v>
      </c>
      <c r="G136" s="117">
        <v>78</v>
      </c>
      <c r="H136" s="115">
        <v>23</v>
      </c>
      <c r="I136" s="116">
        <f>+G136+H136</f>
        <v>101</v>
      </c>
      <c r="J136" s="117">
        <v>40</v>
      </c>
      <c r="K136" s="115">
        <v>9</v>
      </c>
      <c r="L136" s="116">
        <f>+J136+K136</f>
        <v>49</v>
      </c>
      <c r="M136" s="117">
        <v>20</v>
      </c>
      <c r="N136" s="115">
        <v>20</v>
      </c>
      <c r="O136" s="116">
        <f>+M136+N136</f>
        <v>40</v>
      </c>
      <c r="P136" s="117">
        <v>33</v>
      </c>
      <c r="Q136" s="115">
        <v>27</v>
      </c>
      <c r="R136" s="116">
        <f>+P136+Q136</f>
        <v>60</v>
      </c>
      <c r="S136" s="63">
        <f>+Y136+V136</f>
        <v>215</v>
      </c>
      <c r="T136" s="115">
        <v>120</v>
      </c>
      <c r="U136" s="115">
        <v>37</v>
      </c>
      <c r="V136" s="125">
        <f>+T136+U136</f>
        <v>157</v>
      </c>
      <c r="W136" s="117">
        <v>15</v>
      </c>
      <c r="X136" s="115">
        <v>43</v>
      </c>
      <c r="Y136" s="116">
        <f>SUM(W136:X136)</f>
        <v>58</v>
      </c>
      <c r="Z136" s="63">
        <f>+AI136+AF136+AC136</f>
        <v>121</v>
      </c>
      <c r="AA136" s="115">
        <v>36</v>
      </c>
      <c r="AB136" s="115">
        <v>18</v>
      </c>
      <c r="AC136" s="116">
        <f>+AA136+AB136</f>
        <v>54</v>
      </c>
      <c r="AD136" s="117">
        <v>29</v>
      </c>
      <c r="AE136" s="115">
        <v>5</v>
      </c>
      <c r="AF136" s="116">
        <f>+AD136+AE136</f>
        <v>34</v>
      </c>
      <c r="AG136" s="117">
        <v>33</v>
      </c>
      <c r="AH136" s="115">
        <v>0</v>
      </c>
      <c r="AI136" s="116">
        <f>+AG136+AH136</f>
        <v>33</v>
      </c>
      <c r="AJ136" s="63">
        <f>+AM136+AP136+AS136</f>
        <v>104</v>
      </c>
      <c r="AK136" s="115">
        <v>17</v>
      </c>
      <c r="AL136" s="115">
        <v>10</v>
      </c>
      <c r="AM136" s="116">
        <f>+AK136+AL136</f>
        <v>27</v>
      </c>
      <c r="AN136" s="117">
        <v>28</v>
      </c>
      <c r="AO136" s="115">
        <v>12</v>
      </c>
      <c r="AP136" s="116">
        <f>+AN136+AO136</f>
        <v>40</v>
      </c>
      <c r="AQ136" s="117">
        <v>23</v>
      </c>
      <c r="AR136" s="115">
        <v>14</v>
      </c>
      <c r="AS136" s="116">
        <f>+AQ136+AR136</f>
        <v>37</v>
      </c>
      <c r="AT136" s="71">
        <f t="shared" si="110"/>
        <v>531</v>
      </c>
      <c r="AU136" s="72">
        <f t="shared" si="110"/>
        <v>238</v>
      </c>
      <c r="AV136" s="73">
        <f>+AT136+AU136</f>
        <v>769</v>
      </c>
    </row>
    <row r="137" spans="1:48" ht="12" customHeight="1">
      <c r="A137" s="111"/>
      <c r="B137" s="112" t="s">
        <v>30</v>
      </c>
      <c r="C137" s="56">
        <f>SUM(C136*100)/C135</f>
        <v>24.924242424242426</v>
      </c>
      <c r="D137" s="115">
        <f aca="true" t="shared" si="111" ref="D137:AV137">SUM(D136*100)/D135</f>
        <v>24.18032786885246</v>
      </c>
      <c r="E137" s="115">
        <f t="shared" si="111"/>
        <v>23.80952380952381</v>
      </c>
      <c r="F137" s="116">
        <f t="shared" si="111"/>
        <v>24.085365853658537</v>
      </c>
      <c r="G137" s="117">
        <f t="shared" si="111"/>
        <v>27.177700348432055</v>
      </c>
      <c r="H137" s="115">
        <f t="shared" si="111"/>
        <v>35.38461538461539</v>
      </c>
      <c r="I137" s="116">
        <f t="shared" si="111"/>
        <v>28.693181818181817</v>
      </c>
      <c r="J137" s="117">
        <f t="shared" si="111"/>
        <v>24.242424242424242</v>
      </c>
      <c r="K137" s="115">
        <f t="shared" si="111"/>
        <v>16.363636363636363</v>
      </c>
      <c r="L137" s="116">
        <f t="shared" si="111"/>
        <v>22.272727272727273</v>
      </c>
      <c r="M137" s="117">
        <f t="shared" si="111"/>
        <v>26.31578947368421</v>
      </c>
      <c r="N137" s="115">
        <f t="shared" si="111"/>
        <v>26.31578947368421</v>
      </c>
      <c r="O137" s="116">
        <f t="shared" si="111"/>
        <v>26.31578947368421</v>
      </c>
      <c r="P137" s="117">
        <f t="shared" si="111"/>
        <v>18.333333333333332</v>
      </c>
      <c r="Q137" s="115">
        <f t="shared" si="111"/>
        <v>30.681818181818183</v>
      </c>
      <c r="R137" s="116">
        <f t="shared" si="111"/>
        <v>22.388059701492537</v>
      </c>
      <c r="S137" s="63">
        <f t="shared" si="111"/>
        <v>33.12788906009245</v>
      </c>
      <c r="T137" s="115">
        <f t="shared" si="111"/>
        <v>38.21656050955414</v>
      </c>
      <c r="U137" s="115">
        <f t="shared" si="111"/>
        <v>35.23809523809524</v>
      </c>
      <c r="V137" s="116">
        <f t="shared" si="111"/>
        <v>37.47016706443914</v>
      </c>
      <c r="W137" s="117">
        <f t="shared" si="111"/>
        <v>21.12676056338028</v>
      </c>
      <c r="X137" s="115">
        <f t="shared" si="111"/>
        <v>27.044025157232703</v>
      </c>
      <c r="Y137" s="116">
        <f t="shared" si="111"/>
        <v>25.217391304347824</v>
      </c>
      <c r="Z137" s="63">
        <f t="shared" si="111"/>
        <v>24.84599589322382</v>
      </c>
      <c r="AA137" s="115">
        <f t="shared" si="111"/>
        <v>33.027522935779814</v>
      </c>
      <c r="AB137" s="115">
        <f t="shared" si="111"/>
        <v>23.68421052631579</v>
      </c>
      <c r="AC137" s="116">
        <f t="shared" si="111"/>
        <v>29.18918918918919</v>
      </c>
      <c r="AD137" s="117">
        <f t="shared" si="111"/>
        <v>22.834645669291337</v>
      </c>
      <c r="AE137" s="115">
        <f t="shared" si="111"/>
        <v>20</v>
      </c>
      <c r="AF137" s="116">
        <f t="shared" si="111"/>
        <v>22.36842105263158</v>
      </c>
      <c r="AG137" s="117">
        <f t="shared" si="111"/>
        <v>22.916666666666668</v>
      </c>
      <c r="AH137" s="115">
        <f t="shared" si="111"/>
        <v>0</v>
      </c>
      <c r="AI137" s="116">
        <f t="shared" si="111"/>
        <v>22</v>
      </c>
      <c r="AJ137" s="63">
        <f t="shared" si="111"/>
        <v>29.714285714285715</v>
      </c>
      <c r="AK137" s="115">
        <f t="shared" si="111"/>
        <v>25.757575757575758</v>
      </c>
      <c r="AL137" s="115">
        <f t="shared" si="111"/>
        <v>14.925373134328359</v>
      </c>
      <c r="AM137" s="116">
        <f t="shared" si="111"/>
        <v>20.30075187969925</v>
      </c>
      <c r="AN137" s="117">
        <f t="shared" si="111"/>
        <v>49.12280701754386</v>
      </c>
      <c r="AO137" s="115">
        <f t="shared" si="111"/>
        <v>27.906976744186046</v>
      </c>
      <c r="AP137" s="116">
        <f t="shared" si="111"/>
        <v>40</v>
      </c>
      <c r="AQ137" s="117">
        <f t="shared" si="111"/>
        <v>39.6551724137931</v>
      </c>
      <c r="AR137" s="115">
        <f t="shared" si="111"/>
        <v>23.728813559322035</v>
      </c>
      <c r="AS137" s="116">
        <f t="shared" si="111"/>
        <v>31.623931623931625</v>
      </c>
      <c r="AT137" s="71">
        <f t="shared" si="111"/>
        <v>27.9768177028451</v>
      </c>
      <c r="AU137" s="72">
        <f t="shared" si="111"/>
        <v>26.211453744493394</v>
      </c>
      <c r="AV137" s="73">
        <f t="shared" si="111"/>
        <v>27.405559515324306</v>
      </c>
    </row>
    <row r="138" spans="1:48" ht="12" customHeight="1">
      <c r="A138" s="111"/>
      <c r="B138" s="112" t="s">
        <v>19</v>
      </c>
      <c r="C138" s="56">
        <f aca="true" t="shared" si="112" ref="C138:AV138">100-C137</f>
        <v>75.07575757575758</v>
      </c>
      <c r="D138" s="115">
        <f t="shared" si="112"/>
        <v>75.81967213114754</v>
      </c>
      <c r="E138" s="115">
        <f t="shared" si="112"/>
        <v>76.19047619047619</v>
      </c>
      <c r="F138" s="116">
        <f t="shared" si="112"/>
        <v>75.91463414634146</v>
      </c>
      <c r="G138" s="117">
        <f t="shared" si="112"/>
        <v>72.82229965156795</v>
      </c>
      <c r="H138" s="115">
        <f t="shared" si="112"/>
        <v>64.61538461538461</v>
      </c>
      <c r="I138" s="116">
        <f t="shared" si="112"/>
        <v>71.30681818181819</v>
      </c>
      <c r="J138" s="117">
        <f t="shared" si="112"/>
        <v>75.75757575757575</v>
      </c>
      <c r="K138" s="115">
        <f t="shared" si="112"/>
        <v>83.63636363636364</v>
      </c>
      <c r="L138" s="116">
        <f t="shared" si="112"/>
        <v>77.72727272727272</v>
      </c>
      <c r="M138" s="117">
        <f t="shared" si="112"/>
        <v>73.6842105263158</v>
      </c>
      <c r="N138" s="115">
        <f t="shared" si="112"/>
        <v>73.6842105263158</v>
      </c>
      <c r="O138" s="116">
        <f t="shared" si="112"/>
        <v>73.6842105263158</v>
      </c>
      <c r="P138" s="117">
        <f t="shared" si="112"/>
        <v>81.66666666666667</v>
      </c>
      <c r="Q138" s="115">
        <f t="shared" si="112"/>
        <v>69.31818181818181</v>
      </c>
      <c r="R138" s="116">
        <f t="shared" si="112"/>
        <v>77.61194029850746</v>
      </c>
      <c r="S138" s="63">
        <f t="shared" si="112"/>
        <v>66.87211093990754</v>
      </c>
      <c r="T138" s="115">
        <f t="shared" si="112"/>
        <v>61.78343949044586</v>
      </c>
      <c r="U138" s="115">
        <f t="shared" si="112"/>
        <v>64.76190476190476</v>
      </c>
      <c r="V138" s="116">
        <f t="shared" si="112"/>
        <v>62.52983293556086</v>
      </c>
      <c r="W138" s="117">
        <f t="shared" si="112"/>
        <v>78.87323943661971</v>
      </c>
      <c r="X138" s="115">
        <f t="shared" si="112"/>
        <v>72.95597484276729</v>
      </c>
      <c r="Y138" s="116">
        <f t="shared" si="112"/>
        <v>74.78260869565217</v>
      </c>
      <c r="Z138" s="63">
        <f t="shared" si="112"/>
        <v>75.15400410677618</v>
      </c>
      <c r="AA138" s="115">
        <f t="shared" si="112"/>
        <v>66.97247706422019</v>
      </c>
      <c r="AB138" s="115">
        <f t="shared" si="112"/>
        <v>76.3157894736842</v>
      </c>
      <c r="AC138" s="116">
        <f t="shared" si="112"/>
        <v>70.8108108108108</v>
      </c>
      <c r="AD138" s="117">
        <f t="shared" si="112"/>
        <v>77.16535433070867</v>
      </c>
      <c r="AE138" s="115">
        <f t="shared" si="112"/>
        <v>80</v>
      </c>
      <c r="AF138" s="116">
        <f t="shared" si="112"/>
        <v>77.63157894736842</v>
      </c>
      <c r="AG138" s="117">
        <f t="shared" si="112"/>
        <v>77.08333333333333</v>
      </c>
      <c r="AH138" s="115">
        <f t="shared" si="112"/>
        <v>100</v>
      </c>
      <c r="AI138" s="116">
        <f t="shared" si="112"/>
        <v>78</v>
      </c>
      <c r="AJ138" s="63">
        <f t="shared" si="112"/>
        <v>70.28571428571428</v>
      </c>
      <c r="AK138" s="115">
        <f t="shared" si="112"/>
        <v>74.24242424242425</v>
      </c>
      <c r="AL138" s="115">
        <f t="shared" si="112"/>
        <v>85.07462686567165</v>
      </c>
      <c r="AM138" s="116">
        <f t="shared" si="112"/>
        <v>79.69924812030075</v>
      </c>
      <c r="AN138" s="117">
        <f t="shared" si="112"/>
        <v>50.87719298245614</v>
      </c>
      <c r="AO138" s="115">
        <f t="shared" si="112"/>
        <v>72.09302325581396</v>
      </c>
      <c r="AP138" s="116">
        <f t="shared" si="112"/>
        <v>60</v>
      </c>
      <c r="AQ138" s="117">
        <f t="shared" si="112"/>
        <v>60.3448275862069</v>
      </c>
      <c r="AR138" s="115">
        <f t="shared" si="112"/>
        <v>76.27118644067797</v>
      </c>
      <c r="AS138" s="116">
        <f t="shared" si="112"/>
        <v>68.37606837606837</v>
      </c>
      <c r="AT138" s="71">
        <f t="shared" si="112"/>
        <v>72.0231822971549</v>
      </c>
      <c r="AU138" s="72">
        <f t="shared" si="112"/>
        <v>73.7885462555066</v>
      </c>
      <c r="AV138" s="73">
        <f t="shared" si="112"/>
        <v>72.59444048467569</v>
      </c>
    </row>
    <row r="139" spans="1:48" ht="12" customHeight="1">
      <c r="A139" s="111"/>
      <c r="B139" s="112" t="s">
        <v>31</v>
      </c>
      <c r="C139" s="56">
        <f>+L139+I139+R139+F139+O139</f>
        <v>519</v>
      </c>
      <c r="D139" s="115">
        <v>102</v>
      </c>
      <c r="E139" s="115">
        <v>25</v>
      </c>
      <c r="F139" s="116">
        <f>+D139+E139</f>
        <v>127</v>
      </c>
      <c r="G139" s="117">
        <v>118</v>
      </c>
      <c r="H139" s="115">
        <v>18</v>
      </c>
      <c r="I139" s="116">
        <f>+G139+H139</f>
        <v>136</v>
      </c>
      <c r="J139" s="117">
        <v>71</v>
      </c>
      <c r="K139" s="115">
        <v>24</v>
      </c>
      <c r="L139" s="116">
        <f>+J139+K139</f>
        <v>95</v>
      </c>
      <c r="M139" s="117">
        <v>39</v>
      </c>
      <c r="N139" s="115">
        <v>35</v>
      </c>
      <c r="O139" s="116">
        <f>+N139+N139</f>
        <v>70</v>
      </c>
      <c r="P139" s="117">
        <v>59</v>
      </c>
      <c r="Q139" s="115">
        <v>32</v>
      </c>
      <c r="R139" s="116">
        <f>+P139+Q139</f>
        <v>91</v>
      </c>
      <c r="S139" s="63">
        <f>+Y139+V139</f>
        <v>331</v>
      </c>
      <c r="T139" s="115">
        <v>177</v>
      </c>
      <c r="U139" s="115">
        <v>67</v>
      </c>
      <c r="V139" s="125">
        <f>+T139+U139</f>
        <v>244</v>
      </c>
      <c r="W139" s="117">
        <v>31</v>
      </c>
      <c r="X139" s="115">
        <v>56</v>
      </c>
      <c r="Y139" s="116">
        <f>SUM(W139:X139)</f>
        <v>87</v>
      </c>
      <c r="Z139" s="63">
        <f>+AI139+AF139+AC139</f>
        <v>191</v>
      </c>
      <c r="AA139" s="115">
        <v>36</v>
      </c>
      <c r="AB139" s="115">
        <v>21</v>
      </c>
      <c r="AC139" s="116">
        <f>+AA139+AB139</f>
        <v>57</v>
      </c>
      <c r="AD139" s="117">
        <v>65</v>
      </c>
      <c r="AE139" s="115">
        <v>7</v>
      </c>
      <c r="AF139" s="116">
        <f>+AD139+AE139</f>
        <v>72</v>
      </c>
      <c r="AG139" s="117">
        <v>59</v>
      </c>
      <c r="AH139" s="115">
        <v>3</v>
      </c>
      <c r="AI139" s="116">
        <f>+AG139+AH139</f>
        <v>62</v>
      </c>
      <c r="AJ139" s="63">
        <f>+AM139+AP139+AS139</f>
        <v>153</v>
      </c>
      <c r="AK139" s="115">
        <v>23</v>
      </c>
      <c r="AL139" s="115">
        <v>26</v>
      </c>
      <c r="AM139" s="116">
        <f>+AK139+AL139</f>
        <v>49</v>
      </c>
      <c r="AN139" s="117">
        <v>41</v>
      </c>
      <c r="AO139" s="115">
        <v>22</v>
      </c>
      <c r="AP139" s="116">
        <f>+AN139+AO139</f>
        <v>63</v>
      </c>
      <c r="AQ139" s="117">
        <v>23</v>
      </c>
      <c r="AR139" s="115">
        <v>18</v>
      </c>
      <c r="AS139" s="116">
        <f>+AQ139+AR139</f>
        <v>41</v>
      </c>
      <c r="AT139" s="71">
        <f>+W139+T139+AK139+AN139+AQ139+J139+G139+P139+D139+M139+AG139+AD139+AA139</f>
        <v>844</v>
      </c>
      <c r="AU139" s="72">
        <f>+X139+U139+AL139+AO139+AR139+K139+H139+Q139+E139+N139+AH139+AE139+AB139</f>
        <v>354</v>
      </c>
      <c r="AV139" s="73">
        <f>+AT139+AU139</f>
        <v>1198</v>
      </c>
    </row>
    <row r="140" spans="1:48" ht="12" customHeight="1" thickBot="1">
      <c r="A140" s="113"/>
      <c r="B140" s="114" t="s">
        <v>32</v>
      </c>
      <c r="C140" s="57">
        <f aca="true" t="shared" si="113" ref="C140:AV140">SUM(C139*100)/C135</f>
        <v>39.31818181818182</v>
      </c>
      <c r="D140" s="118">
        <f t="shared" si="113"/>
        <v>41.80327868852459</v>
      </c>
      <c r="E140" s="118">
        <f t="shared" si="113"/>
        <v>29.761904761904763</v>
      </c>
      <c r="F140" s="119">
        <f t="shared" si="113"/>
        <v>38.71951219512195</v>
      </c>
      <c r="G140" s="120">
        <f t="shared" si="113"/>
        <v>41.11498257839721</v>
      </c>
      <c r="H140" s="118">
        <f t="shared" si="113"/>
        <v>27.692307692307693</v>
      </c>
      <c r="I140" s="119">
        <f t="shared" si="113"/>
        <v>38.63636363636363</v>
      </c>
      <c r="J140" s="120">
        <f t="shared" si="113"/>
        <v>43.03030303030303</v>
      </c>
      <c r="K140" s="118">
        <f t="shared" si="113"/>
        <v>43.63636363636363</v>
      </c>
      <c r="L140" s="119">
        <f t="shared" si="113"/>
        <v>43.18181818181818</v>
      </c>
      <c r="M140" s="120">
        <f t="shared" si="113"/>
        <v>51.31578947368421</v>
      </c>
      <c r="N140" s="118">
        <f t="shared" si="113"/>
        <v>46.05263157894737</v>
      </c>
      <c r="O140" s="119">
        <f t="shared" si="113"/>
        <v>46.05263157894737</v>
      </c>
      <c r="P140" s="120">
        <f t="shared" si="113"/>
        <v>32.77777777777778</v>
      </c>
      <c r="Q140" s="118">
        <f t="shared" si="113"/>
        <v>36.36363636363637</v>
      </c>
      <c r="R140" s="119">
        <f t="shared" si="113"/>
        <v>33.95522388059702</v>
      </c>
      <c r="S140" s="64">
        <f t="shared" si="113"/>
        <v>51.00154083204931</v>
      </c>
      <c r="T140" s="118">
        <f t="shared" si="113"/>
        <v>56.36942675159236</v>
      </c>
      <c r="U140" s="118">
        <f t="shared" si="113"/>
        <v>63.80952380952381</v>
      </c>
      <c r="V140" s="119">
        <f t="shared" si="113"/>
        <v>58.233890214797135</v>
      </c>
      <c r="W140" s="120">
        <f t="shared" si="113"/>
        <v>43.66197183098591</v>
      </c>
      <c r="X140" s="118">
        <f t="shared" si="113"/>
        <v>35.22012578616352</v>
      </c>
      <c r="Y140" s="119">
        <f t="shared" si="113"/>
        <v>37.82608695652174</v>
      </c>
      <c r="Z140" s="64">
        <f t="shared" si="113"/>
        <v>39.219712525667354</v>
      </c>
      <c r="AA140" s="118">
        <f t="shared" si="113"/>
        <v>33.027522935779814</v>
      </c>
      <c r="AB140" s="118">
        <f t="shared" si="113"/>
        <v>27.63157894736842</v>
      </c>
      <c r="AC140" s="119">
        <f t="shared" si="113"/>
        <v>30.81081081081081</v>
      </c>
      <c r="AD140" s="120">
        <f t="shared" si="113"/>
        <v>51.181102362204726</v>
      </c>
      <c r="AE140" s="118">
        <f t="shared" si="113"/>
        <v>28</v>
      </c>
      <c r="AF140" s="119">
        <f t="shared" si="113"/>
        <v>47.36842105263158</v>
      </c>
      <c r="AG140" s="120">
        <f t="shared" si="113"/>
        <v>40.97222222222222</v>
      </c>
      <c r="AH140" s="118">
        <f t="shared" si="113"/>
        <v>50</v>
      </c>
      <c r="AI140" s="119">
        <f t="shared" si="113"/>
        <v>41.333333333333336</v>
      </c>
      <c r="AJ140" s="64">
        <f t="shared" si="113"/>
        <v>43.714285714285715</v>
      </c>
      <c r="AK140" s="118">
        <f t="shared" si="113"/>
        <v>34.84848484848485</v>
      </c>
      <c r="AL140" s="118">
        <f t="shared" si="113"/>
        <v>38.80597014925373</v>
      </c>
      <c r="AM140" s="119">
        <f t="shared" si="113"/>
        <v>36.8421052631579</v>
      </c>
      <c r="AN140" s="120">
        <f t="shared" si="113"/>
        <v>71.9298245614035</v>
      </c>
      <c r="AO140" s="118">
        <f t="shared" si="113"/>
        <v>51.16279069767442</v>
      </c>
      <c r="AP140" s="119">
        <f t="shared" si="113"/>
        <v>63</v>
      </c>
      <c r="AQ140" s="120">
        <f t="shared" si="113"/>
        <v>39.6551724137931</v>
      </c>
      <c r="AR140" s="118">
        <f t="shared" si="113"/>
        <v>30.508474576271187</v>
      </c>
      <c r="AS140" s="119">
        <f t="shared" si="113"/>
        <v>35.042735042735046</v>
      </c>
      <c r="AT140" s="74">
        <f t="shared" si="113"/>
        <v>44.46786090621707</v>
      </c>
      <c r="AU140" s="75">
        <f t="shared" si="113"/>
        <v>38.986784140969164</v>
      </c>
      <c r="AV140" s="76">
        <f t="shared" si="113"/>
        <v>42.69422665716322</v>
      </c>
    </row>
    <row r="141" spans="1:48" ht="5.25" customHeight="1" thickBot="1">
      <c r="A141" s="99"/>
      <c r="B141" s="100"/>
      <c r="C141" s="95"/>
      <c r="D141" s="95"/>
      <c r="E141" s="95"/>
      <c r="F141" s="101"/>
      <c r="G141" s="96"/>
      <c r="H141" s="95"/>
      <c r="I141" s="101"/>
      <c r="J141" s="96"/>
      <c r="K141" s="95"/>
      <c r="L141" s="101"/>
      <c r="M141" s="96"/>
      <c r="N141" s="95"/>
      <c r="O141" s="101"/>
      <c r="P141" s="96"/>
      <c r="Q141" s="95"/>
      <c r="R141" s="101"/>
      <c r="S141" s="96"/>
      <c r="T141" s="95"/>
      <c r="U141" s="95"/>
      <c r="V141" s="101"/>
      <c r="W141" s="96"/>
      <c r="X141" s="95"/>
      <c r="Y141" s="101"/>
      <c r="Z141" s="96"/>
      <c r="AA141" s="95"/>
      <c r="AB141" s="95"/>
      <c r="AC141" s="101"/>
      <c r="AD141" s="96"/>
      <c r="AE141" s="95"/>
      <c r="AF141" s="101"/>
      <c r="AG141" s="96"/>
      <c r="AH141" s="95"/>
      <c r="AI141" s="101"/>
      <c r="AJ141" s="96"/>
      <c r="AK141" s="95"/>
      <c r="AL141" s="95"/>
      <c r="AM141" s="101"/>
      <c r="AN141" s="96"/>
      <c r="AO141" s="95"/>
      <c r="AP141" s="101"/>
      <c r="AQ141" s="96"/>
      <c r="AR141" s="95"/>
      <c r="AS141" s="101"/>
      <c r="AT141" s="91"/>
      <c r="AU141" s="92"/>
      <c r="AV141" s="92"/>
    </row>
    <row r="142" spans="1:48" ht="13.5" customHeight="1">
      <c r="A142" s="46" t="s">
        <v>50</v>
      </c>
      <c r="B142" s="11"/>
      <c r="C142" s="83" t="s">
        <v>46</v>
      </c>
      <c r="D142" s="10" t="s">
        <v>21</v>
      </c>
      <c r="E142" s="10" t="s">
        <v>22</v>
      </c>
      <c r="F142" s="34" t="s">
        <v>23</v>
      </c>
      <c r="G142" s="24" t="s">
        <v>21</v>
      </c>
      <c r="H142" s="10" t="s">
        <v>22</v>
      </c>
      <c r="I142" s="34" t="s">
        <v>23</v>
      </c>
      <c r="J142" s="24" t="s">
        <v>21</v>
      </c>
      <c r="K142" s="10" t="s">
        <v>22</v>
      </c>
      <c r="L142" s="34" t="s">
        <v>23</v>
      </c>
      <c r="M142" s="24" t="s">
        <v>21</v>
      </c>
      <c r="N142" s="10" t="s">
        <v>22</v>
      </c>
      <c r="O142" s="34" t="s">
        <v>23</v>
      </c>
      <c r="P142" s="24" t="s">
        <v>21</v>
      </c>
      <c r="Q142" s="10" t="s">
        <v>22</v>
      </c>
      <c r="R142" s="34" t="s">
        <v>23</v>
      </c>
      <c r="S142" s="85" t="s">
        <v>46</v>
      </c>
      <c r="T142" s="10" t="s">
        <v>21</v>
      </c>
      <c r="U142" s="10" t="s">
        <v>22</v>
      </c>
      <c r="V142" s="34" t="s">
        <v>23</v>
      </c>
      <c r="W142" s="24" t="s">
        <v>21</v>
      </c>
      <c r="X142" s="10" t="s">
        <v>22</v>
      </c>
      <c r="Y142" s="34" t="s">
        <v>23</v>
      </c>
      <c r="Z142" s="85" t="s">
        <v>46</v>
      </c>
      <c r="AA142" s="10" t="s">
        <v>21</v>
      </c>
      <c r="AB142" s="10" t="s">
        <v>22</v>
      </c>
      <c r="AC142" s="34" t="s">
        <v>23</v>
      </c>
      <c r="AD142" s="24" t="s">
        <v>21</v>
      </c>
      <c r="AE142" s="10" t="s">
        <v>22</v>
      </c>
      <c r="AF142" s="34" t="s">
        <v>23</v>
      </c>
      <c r="AG142" s="24" t="s">
        <v>21</v>
      </c>
      <c r="AH142" s="10" t="s">
        <v>22</v>
      </c>
      <c r="AI142" s="34" t="s">
        <v>23</v>
      </c>
      <c r="AJ142" s="85" t="s">
        <v>46</v>
      </c>
      <c r="AK142" s="10" t="s">
        <v>21</v>
      </c>
      <c r="AL142" s="10" t="s">
        <v>22</v>
      </c>
      <c r="AM142" s="34" t="s">
        <v>23</v>
      </c>
      <c r="AN142" s="24" t="s">
        <v>21</v>
      </c>
      <c r="AO142" s="10" t="s">
        <v>22</v>
      </c>
      <c r="AP142" s="34" t="s">
        <v>23</v>
      </c>
      <c r="AQ142" s="24" t="s">
        <v>21</v>
      </c>
      <c r="AR142" s="10" t="s">
        <v>22</v>
      </c>
      <c r="AS142" s="34" t="s">
        <v>23</v>
      </c>
      <c r="AT142" s="37" t="s">
        <v>21</v>
      </c>
      <c r="AU142" s="18" t="s">
        <v>22</v>
      </c>
      <c r="AV142" s="19" t="s">
        <v>23</v>
      </c>
    </row>
    <row r="143" spans="1:48" ht="13.5" customHeight="1">
      <c r="A143" s="47"/>
      <c r="B143" s="9" t="s">
        <v>20</v>
      </c>
      <c r="C143" s="49" t="s">
        <v>48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1"/>
    </row>
    <row r="144" spans="1:48" ht="13.5" customHeight="1">
      <c r="A144" s="47"/>
      <c r="B144" s="9" t="s">
        <v>17</v>
      </c>
      <c r="C144" s="5">
        <v>1117</v>
      </c>
      <c r="D144" s="5">
        <v>198</v>
      </c>
      <c r="E144" s="5">
        <v>62</v>
      </c>
      <c r="F144" s="30">
        <v>260</v>
      </c>
      <c r="G144" s="26">
        <v>251</v>
      </c>
      <c r="H144" s="5">
        <v>53</v>
      </c>
      <c r="I144" s="30">
        <v>304</v>
      </c>
      <c r="J144" s="26">
        <v>135</v>
      </c>
      <c r="K144" s="5">
        <v>46</v>
      </c>
      <c r="L144" s="30">
        <v>181</v>
      </c>
      <c r="M144" s="26">
        <v>71</v>
      </c>
      <c r="N144" s="5">
        <v>67</v>
      </c>
      <c r="O144" s="30">
        <v>138</v>
      </c>
      <c r="P144" s="26">
        <v>156</v>
      </c>
      <c r="Q144" s="5">
        <v>78</v>
      </c>
      <c r="R144" s="30">
        <v>234</v>
      </c>
      <c r="S144" s="26">
        <v>555</v>
      </c>
      <c r="T144" s="5">
        <v>263</v>
      </c>
      <c r="U144" s="5">
        <v>93</v>
      </c>
      <c r="V144" s="30">
        <v>356</v>
      </c>
      <c r="W144" s="26">
        <v>65</v>
      </c>
      <c r="X144" s="5">
        <v>134</v>
      </c>
      <c r="Y144" s="30">
        <v>199</v>
      </c>
      <c r="Z144" s="26">
        <v>401</v>
      </c>
      <c r="AA144" s="5">
        <v>101</v>
      </c>
      <c r="AB144" s="5">
        <v>63</v>
      </c>
      <c r="AC144" s="30">
        <v>164</v>
      </c>
      <c r="AD144" s="26">
        <v>100</v>
      </c>
      <c r="AE144" s="5">
        <v>18</v>
      </c>
      <c r="AF144" s="30">
        <v>118</v>
      </c>
      <c r="AG144" s="26">
        <v>116</v>
      </c>
      <c r="AH144" s="5">
        <v>3</v>
      </c>
      <c r="AI144" s="30">
        <v>119</v>
      </c>
      <c r="AJ144" s="26">
        <v>273</v>
      </c>
      <c r="AK144" s="5">
        <v>56</v>
      </c>
      <c r="AL144" s="5">
        <v>57</v>
      </c>
      <c r="AM144" s="30">
        <v>113</v>
      </c>
      <c r="AN144" s="26">
        <v>49</v>
      </c>
      <c r="AO144" s="5">
        <v>34</v>
      </c>
      <c r="AP144" s="30">
        <v>83</v>
      </c>
      <c r="AQ144" s="26">
        <v>36</v>
      </c>
      <c r="AR144" s="5">
        <v>41</v>
      </c>
      <c r="AS144" s="30">
        <v>77</v>
      </c>
      <c r="AT144" s="40">
        <v>1597</v>
      </c>
      <c r="AU144" s="41">
        <v>749</v>
      </c>
      <c r="AV144" s="42">
        <v>2346</v>
      </c>
    </row>
    <row r="145" spans="1:48" ht="13.5" customHeight="1">
      <c r="A145" s="47"/>
      <c r="B145" s="9" t="s">
        <v>18</v>
      </c>
      <c r="C145" s="5">
        <f>+L145+I145+R145+F145+O145</f>
        <v>274</v>
      </c>
      <c r="D145" s="5">
        <v>45</v>
      </c>
      <c r="E145" s="5">
        <v>12</v>
      </c>
      <c r="F145" s="30">
        <f>SUM(D145:E145)</f>
        <v>57</v>
      </c>
      <c r="G145" s="26">
        <v>71</v>
      </c>
      <c r="H145" s="5">
        <v>10</v>
      </c>
      <c r="I145" s="30">
        <f>SUM(G145:H145)</f>
        <v>81</v>
      </c>
      <c r="J145" s="26">
        <v>36</v>
      </c>
      <c r="K145" s="5">
        <v>7</v>
      </c>
      <c r="L145" s="30">
        <f>SUM(J145:K145)</f>
        <v>43</v>
      </c>
      <c r="M145" s="26">
        <v>25</v>
      </c>
      <c r="N145" s="5">
        <v>8</v>
      </c>
      <c r="O145" s="30">
        <f>SUM(M145:N145)</f>
        <v>33</v>
      </c>
      <c r="P145" s="26">
        <v>44</v>
      </c>
      <c r="Q145" s="5">
        <v>16</v>
      </c>
      <c r="R145" s="30">
        <f>SUM(P145:Q145)</f>
        <v>60</v>
      </c>
      <c r="S145" s="26">
        <f>+Y145+V145</f>
        <v>164</v>
      </c>
      <c r="T145" s="5">
        <v>83</v>
      </c>
      <c r="U145" s="5">
        <v>24</v>
      </c>
      <c r="V145" s="30">
        <f>SUM(T145:U145)</f>
        <v>107</v>
      </c>
      <c r="W145" s="26">
        <v>21</v>
      </c>
      <c r="X145" s="5">
        <v>36</v>
      </c>
      <c r="Y145" s="30">
        <f>SUM(W145:X145)</f>
        <v>57</v>
      </c>
      <c r="Z145" s="26">
        <f>+AI145+AF145+AC145</f>
        <v>85</v>
      </c>
      <c r="AA145" s="5">
        <v>30</v>
      </c>
      <c r="AB145" s="5">
        <v>9</v>
      </c>
      <c r="AC145" s="30">
        <f>SUM(AA145:AB145)</f>
        <v>39</v>
      </c>
      <c r="AD145" s="26">
        <v>12</v>
      </c>
      <c r="AE145" s="5">
        <v>1</v>
      </c>
      <c r="AF145" s="30">
        <f>SUM(AD145:AE145)</f>
        <v>13</v>
      </c>
      <c r="AG145" s="26">
        <v>32</v>
      </c>
      <c r="AH145" s="5">
        <v>1</v>
      </c>
      <c r="AI145" s="30">
        <f>SUM(AG145:AH145)</f>
        <v>33</v>
      </c>
      <c r="AJ145" s="26">
        <f>+AM145+AP145+AS145</f>
        <v>71</v>
      </c>
      <c r="AK145" s="5">
        <v>15</v>
      </c>
      <c r="AL145" s="5">
        <v>18</v>
      </c>
      <c r="AM145" s="30">
        <f>SUM(AK145:AL145)</f>
        <v>33</v>
      </c>
      <c r="AN145" s="26">
        <v>23</v>
      </c>
      <c r="AO145" s="5">
        <v>3</v>
      </c>
      <c r="AP145" s="30">
        <f>SUM(AN145:AO145)</f>
        <v>26</v>
      </c>
      <c r="AQ145" s="26">
        <v>5</v>
      </c>
      <c r="AR145" s="5">
        <v>7</v>
      </c>
      <c r="AS145" s="30">
        <f>SUM(AQ145:AR145)</f>
        <v>12</v>
      </c>
      <c r="AT145" s="40">
        <f>+W145+T145+AK145+AN145+AQ145+J145+G145+P145+D145+M145+AG145+AD145+AA145</f>
        <v>442</v>
      </c>
      <c r="AU145" s="41">
        <f>+X145+U145+AL145+AO145+AR145+K145+H145+Q145+E145+N145+AH145+AE145+AB145</f>
        <v>152</v>
      </c>
      <c r="AV145" s="42">
        <f>+AT145+AU145</f>
        <v>594</v>
      </c>
    </row>
    <row r="146" spans="1:48" ht="13.5" customHeight="1">
      <c r="A146" s="47"/>
      <c r="B146" s="9" t="s">
        <v>30</v>
      </c>
      <c r="C146" s="5">
        <v>23.724261414503133</v>
      </c>
      <c r="D146" s="5">
        <v>22.727272727272727</v>
      </c>
      <c r="E146" s="5">
        <v>19.35483870967742</v>
      </c>
      <c r="F146" s="30">
        <v>21.923076923076923</v>
      </c>
      <c r="G146" s="26">
        <v>27.49003984063745</v>
      </c>
      <c r="H146" s="5">
        <v>18.867924528301888</v>
      </c>
      <c r="I146" s="30">
        <v>25.986842105263158</v>
      </c>
      <c r="J146" s="26">
        <v>24.444444444444443</v>
      </c>
      <c r="K146" s="5">
        <v>13.043478260869565</v>
      </c>
      <c r="L146" s="30">
        <v>21.54696132596685</v>
      </c>
      <c r="M146" s="26">
        <v>32.394366197183096</v>
      </c>
      <c r="N146" s="5">
        <v>11.940298507462687</v>
      </c>
      <c r="O146" s="30">
        <v>22.463768115942027</v>
      </c>
      <c r="P146" s="26">
        <v>27.564102564102566</v>
      </c>
      <c r="Q146" s="5">
        <v>20.512820512820515</v>
      </c>
      <c r="R146" s="30">
        <v>25.213675213675213</v>
      </c>
      <c r="S146" s="26">
        <v>28.10810810810811</v>
      </c>
      <c r="T146" s="5">
        <v>30.79847908745247</v>
      </c>
      <c r="U146" s="5">
        <v>23.655913978494624</v>
      </c>
      <c r="V146" s="30">
        <v>28.93258426966292</v>
      </c>
      <c r="W146" s="26">
        <v>27.692307692307693</v>
      </c>
      <c r="X146" s="5">
        <v>26.119402985074625</v>
      </c>
      <c r="Y146" s="30">
        <v>26.633165829145728</v>
      </c>
      <c r="Z146" s="26">
        <v>20.448877805486283</v>
      </c>
      <c r="AA146" s="5">
        <v>28.712871287128714</v>
      </c>
      <c r="AB146" s="5">
        <v>14.285714285714286</v>
      </c>
      <c r="AC146" s="30">
        <v>23.170731707317074</v>
      </c>
      <c r="AD146" s="26">
        <v>12</v>
      </c>
      <c r="AE146" s="5">
        <v>5.555555555555555</v>
      </c>
      <c r="AF146" s="30">
        <v>11.016949152542374</v>
      </c>
      <c r="AG146" s="26">
        <v>25.862068965517242</v>
      </c>
      <c r="AH146" s="5">
        <v>33.333333333333336</v>
      </c>
      <c r="AI146" s="30">
        <v>26.050420168067227</v>
      </c>
      <c r="AJ146" s="26">
        <v>25.641025641025642</v>
      </c>
      <c r="AK146" s="5">
        <v>26.785714285714285</v>
      </c>
      <c r="AL146" s="5">
        <v>31.57894736842105</v>
      </c>
      <c r="AM146" s="30">
        <v>29.20353982300885</v>
      </c>
      <c r="AN146" s="26">
        <v>44.89795918367347</v>
      </c>
      <c r="AO146" s="5">
        <v>8.823529411764707</v>
      </c>
      <c r="AP146" s="30">
        <v>30.120481927710845</v>
      </c>
      <c r="AQ146" s="26">
        <v>13.88888888888889</v>
      </c>
      <c r="AR146" s="5">
        <v>17.073170731707318</v>
      </c>
      <c r="AS146" s="30">
        <v>15.584415584415584</v>
      </c>
      <c r="AT146" s="40">
        <v>26.612398246712587</v>
      </c>
      <c r="AU146" s="41">
        <v>19.759679572763684</v>
      </c>
      <c r="AV146" s="42">
        <v>24.424552429667518</v>
      </c>
    </row>
    <row r="147" spans="1:48" ht="13.5" customHeight="1">
      <c r="A147" s="47"/>
      <c r="B147" s="9" t="s">
        <v>19</v>
      </c>
      <c r="C147" s="5">
        <v>76.27573858549687</v>
      </c>
      <c r="D147" s="5">
        <v>77.27272727272728</v>
      </c>
      <c r="E147" s="5">
        <v>80.64516129032258</v>
      </c>
      <c r="F147" s="30">
        <v>78.07692307692308</v>
      </c>
      <c r="G147" s="26">
        <v>72.50996015936255</v>
      </c>
      <c r="H147" s="5">
        <v>81.13207547169812</v>
      </c>
      <c r="I147" s="30">
        <v>74.01315789473685</v>
      </c>
      <c r="J147" s="26">
        <v>75.55555555555556</v>
      </c>
      <c r="K147" s="5">
        <v>86.95652173913044</v>
      </c>
      <c r="L147" s="30">
        <v>78.45303867403315</v>
      </c>
      <c r="M147" s="26">
        <v>67.6056338028169</v>
      </c>
      <c r="N147" s="5">
        <v>88.05970149253731</v>
      </c>
      <c r="O147" s="30">
        <v>77.53623188405797</v>
      </c>
      <c r="P147" s="26">
        <v>72.43589743589743</v>
      </c>
      <c r="Q147" s="5">
        <v>79.48717948717949</v>
      </c>
      <c r="R147" s="30">
        <v>74.78632478632478</v>
      </c>
      <c r="S147" s="26">
        <v>71.89189189189189</v>
      </c>
      <c r="T147" s="5">
        <v>69.20152091254752</v>
      </c>
      <c r="U147" s="5">
        <v>76.34408602150538</v>
      </c>
      <c r="V147" s="30">
        <v>71.06741573033707</v>
      </c>
      <c r="W147" s="26">
        <v>72.3076923076923</v>
      </c>
      <c r="X147" s="5">
        <v>73.88059701492537</v>
      </c>
      <c r="Y147" s="30">
        <v>73.36683417085428</v>
      </c>
      <c r="Z147" s="26">
        <v>79.55112219451371</v>
      </c>
      <c r="AA147" s="5">
        <v>71.2871287128713</v>
      </c>
      <c r="AB147" s="5">
        <v>85.71428571428571</v>
      </c>
      <c r="AC147" s="30">
        <v>76.82926829268293</v>
      </c>
      <c r="AD147" s="26">
        <v>88</v>
      </c>
      <c r="AE147" s="5">
        <v>94.44444444444444</v>
      </c>
      <c r="AF147" s="30">
        <v>88.98305084745763</v>
      </c>
      <c r="AG147" s="26">
        <v>74.13793103448276</v>
      </c>
      <c r="AH147" s="5">
        <v>66.66666666666666</v>
      </c>
      <c r="AI147" s="30">
        <v>73.94957983193277</v>
      </c>
      <c r="AJ147" s="26">
        <v>74.35897435897436</v>
      </c>
      <c r="AK147" s="5">
        <v>73.21428571428572</v>
      </c>
      <c r="AL147" s="5">
        <v>68.42105263157895</v>
      </c>
      <c r="AM147" s="30">
        <v>70.79646017699115</v>
      </c>
      <c r="AN147" s="26">
        <v>55.10204081632653</v>
      </c>
      <c r="AO147" s="5">
        <v>91.17647058823529</v>
      </c>
      <c r="AP147" s="30">
        <v>69.87951807228916</v>
      </c>
      <c r="AQ147" s="26">
        <v>86.11111111111111</v>
      </c>
      <c r="AR147" s="5">
        <v>82.92682926829268</v>
      </c>
      <c r="AS147" s="30">
        <v>84.41558441558442</v>
      </c>
      <c r="AT147" s="40">
        <v>73.38760175328741</v>
      </c>
      <c r="AU147" s="41">
        <v>80.24032042723631</v>
      </c>
      <c r="AV147" s="42">
        <v>75.57544757033249</v>
      </c>
    </row>
    <row r="148" spans="1:48" ht="13.5" customHeight="1">
      <c r="A148" s="47"/>
      <c r="B148" s="9" t="s">
        <v>31</v>
      </c>
      <c r="C148" s="5">
        <v>487</v>
      </c>
      <c r="D148" s="5">
        <v>89</v>
      </c>
      <c r="E148" s="5">
        <v>30</v>
      </c>
      <c r="F148" s="30">
        <f>SUM(D148:E148)</f>
        <v>119</v>
      </c>
      <c r="G148" s="26">
        <v>119</v>
      </c>
      <c r="H148" s="5">
        <v>24</v>
      </c>
      <c r="I148" s="30">
        <f>SUM(G148:H148)</f>
        <v>143</v>
      </c>
      <c r="J148" s="26">
        <v>67</v>
      </c>
      <c r="K148" s="5">
        <v>21</v>
      </c>
      <c r="L148" s="30">
        <f>SUM(J148:K148)</f>
        <v>88</v>
      </c>
      <c r="M148" s="26">
        <v>28</v>
      </c>
      <c r="N148" s="5">
        <v>26</v>
      </c>
      <c r="O148" s="30">
        <f>SUM(M148:N148)</f>
        <v>54</v>
      </c>
      <c r="P148" s="26">
        <v>58</v>
      </c>
      <c r="Q148" s="5">
        <v>25</v>
      </c>
      <c r="R148" s="30">
        <f>SUM(P148:Q148)</f>
        <v>83</v>
      </c>
      <c r="S148" s="26">
        <v>246</v>
      </c>
      <c r="T148" s="5">
        <v>144</v>
      </c>
      <c r="U148" s="5">
        <v>41</v>
      </c>
      <c r="V148" s="30">
        <f>SUM(T148:U148)</f>
        <v>185</v>
      </c>
      <c r="W148" s="26">
        <v>23</v>
      </c>
      <c r="X148" s="5">
        <v>35</v>
      </c>
      <c r="Y148" s="30">
        <f>SUM(W148:X148)</f>
        <v>58</v>
      </c>
      <c r="Z148" s="26">
        <v>162</v>
      </c>
      <c r="AA148" s="5">
        <v>38</v>
      </c>
      <c r="AB148" s="5">
        <v>17</v>
      </c>
      <c r="AC148" s="30">
        <f>SUM(AA148:AB148)</f>
        <v>55</v>
      </c>
      <c r="AD148" s="26">
        <v>50</v>
      </c>
      <c r="AE148" s="5">
        <v>8</v>
      </c>
      <c r="AF148" s="30">
        <f>SUM(AD148:AE148)</f>
        <v>58</v>
      </c>
      <c r="AG148" s="26">
        <v>47</v>
      </c>
      <c r="AH148" s="5">
        <v>0</v>
      </c>
      <c r="AI148" s="30">
        <f>SUM(AG148:AH148)</f>
        <v>47</v>
      </c>
      <c r="AJ148" s="26">
        <v>123</v>
      </c>
      <c r="AK148" s="5">
        <v>27</v>
      </c>
      <c r="AL148" s="5">
        <v>24</v>
      </c>
      <c r="AM148" s="30">
        <f>SUM(AK148:AL148)</f>
        <v>51</v>
      </c>
      <c r="AN148" s="26">
        <v>30</v>
      </c>
      <c r="AO148" s="5">
        <v>17</v>
      </c>
      <c r="AP148" s="30">
        <f>SUM(AN148:AO148)</f>
        <v>47</v>
      </c>
      <c r="AQ148" s="26">
        <v>18</v>
      </c>
      <c r="AR148" s="5">
        <v>9</v>
      </c>
      <c r="AS148" s="30">
        <f>SUM(AQ148:AR148)</f>
        <v>27</v>
      </c>
      <c r="AT148" s="40">
        <f>+W148+T148+AK148+AN148+AQ148+J148+G148+P148+D148+M148+AG148+AD148+AA148</f>
        <v>738</v>
      </c>
      <c r="AU148" s="41">
        <f>+X148+U148+AL148+AO148+AR148+K148+H148+Q148+E148+N148+AH148+AE148+AB148</f>
        <v>277</v>
      </c>
      <c r="AV148" s="42">
        <f>+AT148+AU148</f>
        <v>1015</v>
      </c>
    </row>
    <row r="149" spans="1:48" ht="13.5" customHeight="1" thickBot="1">
      <c r="A149" s="48"/>
      <c r="B149" s="13" t="s">
        <v>32</v>
      </c>
      <c r="C149" s="14">
        <v>43.59892569382274</v>
      </c>
      <c r="D149" s="14">
        <v>45.45454545454545</v>
      </c>
      <c r="E149" s="14">
        <v>48.38709677419355</v>
      </c>
      <c r="F149" s="31">
        <v>46.15384615384615</v>
      </c>
      <c r="G149" s="27">
        <v>47.41035856573705</v>
      </c>
      <c r="H149" s="14">
        <v>45.283018867924525</v>
      </c>
      <c r="I149" s="31">
        <v>47.03947368421053</v>
      </c>
      <c r="J149" s="27">
        <v>50.370370370370374</v>
      </c>
      <c r="K149" s="14">
        <v>45.65217391304348</v>
      </c>
      <c r="L149" s="31">
        <v>49.171270718232044</v>
      </c>
      <c r="M149" s="27">
        <v>39.436619718309856</v>
      </c>
      <c r="N149" s="14">
        <v>38.80597014925373</v>
      </c>
      <c r="O149" s="31">
        <v>37.68115942028985</v>
      </c>
      <c r="P149" s="27">
        <v>37.17948717948718</v>
      </c>
      <c r="Q149" s="14">
        <v>32.05128205128205</v>
      </c>
      <c r="R149" s="31">
        <v>35.47008547008547</v>
      </c>
      <c r="S149" s="27">
        <v>44.32432432432432</v>
      </c>
      <c r="T149" s="14">
        <v>55.51330798479088</v>
      </c>
      <c r="U149" s="14">
        <v>45.16129032258065</v>
      </c>
      <c r="V149" s="31">
        <v>52.80898876404494</v>
      </c>
      <c r="W149" s="27">
        <v>35.38461538461539</v>
      </c>
      <c r="X149" s="14">
        <v>26.119402985074625</v>
      </c>
      <c r="Y149" s="31">
        <v>29.14572864321608</v>
      </c>
      <c r="Z149" s="27">
        <v>40.399002493765586</v>
      </c>
      <c r="AA149" s="14">
        <v>38.613861386138616</v>
      </c>
      <c r="AB149" s="14">
        <v>26.984126984126984</v>
      </c>
      <c r="AC149" s="31">
        <v>34.146341463414636</v>
      </c>
      <c r="AD149" s="27">
        <v>51</v>
      </c>
      <c r="AE149" s="14">
        <v>44.44444444444444</v>
      </c>
      <c r="AF149" s="31">
        <v>50</v>
      </c>
      <c r="AG149" s="27">
        <v>40.51724137931034</v>
      </c>
      <c r="AH149" s="14">
        <v>0</v>
      </c>
      <c r="AI149" s="31">
        <v>39.49579831932773</v>
      </c>
      <c r="AJ149" s="27">
        <v>45.05494505494506</v>
      </c>
      <c r="AK149" s="14">
        <v>46.42857142857143</v>
      </c>
      <c r="AL149" s="14">
        <v>42.10526315789474</v>
      </c>
      <c r="AM149" s="31">
        <v>44.24778761061947</v>
      </c>
      <c r="AN149" s="27">
        <v>61.224489795918366</v>
      </c>
      <c r="AO149" s="14">
        <v>50</v>
      </c>
      <c r="AP149" s="31">
        <v>56.626506024096386</v>
      </c>
      <c r="AQ149" s="27">
        <v>47.22222222222222</v>
      </c>
      <c r="AR149" s="14">
        <v>21.951219512195124</v>
      </c>
      <c r="AS149" s="31">
        <v>33.76623376623377</v>
      </c>
      <c r="AT149" s="43">
        <v>46.46211646837821</v>
      </c>
      <c r="AU149" s="44">
        <v>37.11615487316422</v>
      </c>
      <c r="AV149" s="45">
        <v>43.47826086956522</v>
      </c>
    </row>
    <row r="150" spans="1:48" ht="7.5" customHeight="1" thickBot="1">
      <c r="A150" s="99"/>
      <c r="B150" s="100"/>
      <c r="C150" s="95"/>
      <c r="D150" s="95"/>
      <c r="E150" s="95"/>
      <c r="F150" s="101"/>
      <c r="G150" s="96"/>
      <c r="H150" s="95"/>
      <c r="I150" s="101"/>
      <c r="J150" s="96"/>
      <c r="K150" s="95"/>
      <c r="L150" s="101"/>
      <c r="M150" s="96"/>
      <c r="N150" s="95"/>
      <c r="O150" s="101"/>
      <c r="P150" s="96"/>
      <c r="Q150" s="95"/>
      <c r="R150" s="101"/>
      <c r="S150" s="96"/>
      <c r="T150" s="95"/>
      <c r="U150" s="95"/>
      <c r="V150" s="101"/>
      <c r="W150" s="96"/>
      <c r="X150" s="95"/>
      <c r="Y150" s="101"/>
      <c r="Z150" s="96"/>
      <c r="AA150" s="95"/>
      <c r="AB150" s="95"/>
      <c r="AC150" s="101"/>
      <c r="AD150" s="96"/>
      <c r="AE150" s="95"/>
      <c r="AF150" s="101"/>
      <c r="AG150" s="96"/>
      <c r="AH150" s="95"/>
      <c r="AI150" s="101"/>
      <c r="AJ150" s="96"/>
      <c r="AK150" s="95"/>
      <c r="AL150" s="95"/>
      <c r="AM150" s="101"/>
      <c r="AN150" s="96"/>
      <c r="AO150" s="95"/>
      <c r="AP150" s="101"/>
      <c r="AQ150" s="96"/>
      <c r="AR150" s="95"/>
      <c r="AS150" s="101"/>
      <c r="AT150" s="91"/>
      <c r="AU150" s="92"/>
      <c r="AV150" s="92"/>
    </row>
    <row r="151" spans="1:48" ht="13.5" customHeight="1">
      <c r="A151" s="133" t="s">
        <v>51</v>
      </c>
      <c r="B151" s="110"/>
      <c r="C151" s="126" t="s">
        <v>46</v>
      </c>
      <c r="D151" s="126" t="s">
        <v>21</v>
      </c>
      <c r="E151" s="126" t="s">
        <v>22</v>
      </c>
      <c r="F151" s="129" t="s">
        <v>23</v>
      </c>
      <c r="G151" s="128" t="s">
        <v>21</v>
      </c>
      <c r="H151" s="126" t="s">
        <v>22</v>
      </c>
      <c r="I151" s="129" t="s">
        <v>23</v>
      </c>
      <c r="J151" s="128" t="s">
        <v>21</v>
      </c>
      <c r="K151" s="126" t="s">
        <v>22</v>
      </c>
      <c r="L151" s="129" t="s">
        <v>23</v>
      </c>
      <c r="M151" s="128" t="s">
        <v>21</v>
      </c>
      <c r="N151" s="126" t="s">
        <v>22</v>
      </c>
      <c r="O151" s="129" t="s">
        <v>23</v>
      </c>
      <c r="P151" s="128" t="s">
        <v>21</v>
      </c>
      <c r="Q151" s="126" t="s">
        <v>22</v>
      </c>
      <c r="R151" s="129" t="s">
        <v>23</v>
      </c>
      <c r="S151" s="128" t="s">
        <v>46</v>
      </c>
      <c r="T151" s="126" t="s">
        <v>21</v>
      </c>
      <c r="U151" s="126" t="s">
        <v>22</v>
      </c>
      <c r="V151" s="129" t="s">
        <v>23</v>
      </c>
      <c r="W151" s="128" t="s">
        <v>21</v>
      </c>
      <c r="X151" s="126" t="s">
        <v>22</v>
      </c>
      <c r="Y151" s="129" t="s">
        <v>23</v>
      </c>
      <c r="Z151" s="128" t="s">
        <v>46</v>
      </c>
      <c r="AA151" s="126" t="s">
        <v>21</v>
      </c>
      <c r="AB151" s="126" t="s">
        <v>22</v>
      </c>
      <c r="AC151" s="129" t="s">
        <v>23</v>
      </c>
      <c r="AD151" s="128" t="s">
        <v>21</v>
      </c>
      <c r="AE151" s="126" t="s">
        <v>22</v>
      </c>
      <c r="AF151" s="129" t="s">
        <v>23</v>
      </c>
      <c r="AG151" s="128" t="s">
        <v>21</v>
      </c>
      <c r="AH151" s="126" t="s">
        <v>22</v>
      </c>
      <c r="AI151" s="129" t="s">
        <v>23</v>
      </c>
      <c r="AJ151" s="128" t="s">
        <v>46</v>
      </c>
      <c r="AK151" s="126" t="s">
        <v>21</v>
      </c>
      <c r="AL151" s="126" t="s">
        <v>22</v>
      </c>
      <c r="AM151" s="129" t="s">
        <v>23</v>
      </c>
      <c r="AN151" s="128" t="s">
        <v>21</v>
      </c>
      <c r="AO151" s="126" t="s">
        <v>22</v>
      </c>
      <c r="AP151" s="129" t="s">
        <v>23</v>
      </c>
      <c r="AQ151" s="128" t="s">
        <v>21</v>
      </c>
      <c r="AR151" s="126" t="s">
        <v>22</v>
      </c>
      <c r="AS151" s="129" t="s">
        <v>23</v>
      </c>
      <c r="AT151" s="130" t="s">
        <v>21</v>
      </c>
      <c r="AU151" s="131" t="s">
        <v>22</v>
      </c>
      <c r="AV151" s="132" t="s">
        <v>23</v>
      </c>
    </row>
    <row r="152" spans="1:48" ht="13.5" customHeight="1">
      <c r="A152" s="134"/>
      <c r="B152" s="112" t="s">
        <v>20</v>
      </c>
      <c r="C152" s="56">
        <f>+L152+I152+R152+F152+O152</f>
        <v>302</v>
      </c>
      <c r="D152" s="115">
        <v>48</v>
      </c>
      <c r="E152" s="115">
        <v>13</v>
      </c>
      <c r="F152" s="116">
        <f>+D152+E152</f>
        <v>61</v>
      </c>
      <c r="G152" s="117">
        <v>78</v>
      </c>
      <c r="H152" s="115">
        <v>14</v>
      </c>
      <c r="I152" s="116">
        <f>+G152+H152</f>
        <v>92</v>
      </c>
      <c r="J152" s="117">
        <v>45</v>
      </c>
      <c r="K152" s="115">
        <v>13</v>
      </c>
      <c r="L152" s="116">
        <f>+J152+K152</f>
        <v>58</v>
      </c>
      <c r="M152" s="117">
        <v>17</v>
      </c>
      <c r="N152" s="115">
        <v>12</v>
      </c>
      <c r="O152" s="116">
        <f>+M152+N152</f>
        <v>29</v>
      </c>
      <c r="P152" s="117">
        <v>45</v>
      </c>
      <c r="Q152" s="115">
        <v>17</v>
      </c>
      <c r="R152" s="116">
        <f>+P152+Q152</f>
        <v>62</v>
      </c>
      <c r="S152" s="63">
        <f>+Y152+V152</f>
        <v>184</v>
      </c>
      <c r="T152" s="115">
        <v>91</v>
      </c>
      <c r="U152" s="115">
        <v>32</v>
      </c>
      <c r="V152" s="116">
        <f>+T152+U152</f>
        <v>123</v>
      </c>
      <c r="W152" s="117">
        <v>13</v>
      </c>
      <c r="X152" s="115">
        <v>48</v>
      </c>
      <c r="Y152" s="116">
        <f>SUM(W152:X152)</f>
        <v>61</v>
      </c>
      <c r="Z152" s="63">
        <f>+AI152+AF152+AC152</f>
        <v>126</v>
      </c>
      <c r="AA152" s="115">
        <v>16</v>
      </c>
      <c r="AB152" s="115">
        <v>16</v>
      </c>
      <c r="AC152" s="116">
        <f>+AA152+AB152</f>
        <v>32</v>
      </c>
      <c r="AD152" s="117">
        <v>30</v>
      </c>
      <c r="AE152" s="115">
        <v>2</v>
      </c>
      <c r="AF152" s="116">
        <f>+AD152+AE152</f>
        <v>32</v>
      </c>
      <c r="AG152" s="117">
        <v>54</v>
      </c>
      <c r="AH152" s="115">
        <v>8</v>
      </c>
      <c r="AI152" s="116">
        <f>+AG152+AH152</f>
        <v>62</v>
      </c>
      <c r="AJ152" s="63">
        <f>+AM152+AP152+AS152</f>
        <v>100</v>
      </c>
      <c r="AK152" s="115">
        <v>16</v>
      </c>
      <c r="AL152" s="115">
        <v>16</v>
      </c>
      <c r="AM152" s="116">
        <f>+AK152+AL152</f>
        <v>32</v>
      </c>
      <c r="AN152" s="117">
        <v>28</v>
      </c>
      <c r="AO152" s="115">
        <v>8</v>
      </c>
      <c r="AP152" s="116">
        <f>+AN152+AO152</f>
        <v>36</v>
      </c>
      <c r="AQ152" s="117">
        <v>17</v>
      </c>
      <c r="AR152" s="115">
        <v>15</v>
      </c>
      <c r="AS152" s="116">
        <f>+AQ152+AR152</f>
        <v>32</v>
      </c>
      <c r="AT152" s="71">
        <f>+W152+T152+AK152+AN152+AQ152+J152+G152+P152+D152+M152+AG152+AD152+AA152</f>
        <v>498</v>
      </c>
      <c r="AU152" s="72">
        <f>+X152+U152+AL152+AO152+AR152+K152+H152+Q152+E152+N152+AH152+AE152+AB152</f>
        <v>214</v>
      </c>
      <c r="AV152" s="73">
        <f>+AT152+AU152</f>
        <v>712</v>
      </c>
    </row>
    <row r="153" spans="1:48" ht="13.5" customHeight="1">
      <c r="A153" s="134"/>
      <c r="B153" s="112" t="s">
        <v>17</v>
      </c>
      <c r="C153" s="56">
        <f>F153+I153+L153+O153+R153</f>
        <v>1291</v>
      </c>
      <c r="D153" s="115">
        <v>236</v>
      </c>
      <c r="E153" s="115">
        <v>69</v>
      </c>
      <c r="F153" s="116">
        <f>+D153+E153</f>
        <v>305</v>
      </c>
      <c r="G153" s="117">
        <v>309</v>
      </c>
      <c r="H153" s="115">
        <v>62</v>
      </c>
      <c r="I153" s="116">
        <f>+G153+H153</f>
        <v>371</v>
      </c>
      <c r="J153" s="117">
        <v>171</v>
      </c>
      <c r="K153" s="115">
        <v>54</v>
      </c>
      <c r="L153" s="116">
        <f>+J153+K153</f>
        <v>225</v>
      </c>
      <c r="M153" s="117">
        <v>72</v>
      </c>
      <c r="N153" s="115">
        <v>67</v>
      </c>
      <c r="O153" s="116">
        <f>SUM(M153:N153)</f>
        <v>139</v>
      </c>
      <c r="P153" s="117">
        <v>174</v>
      </c>
      <c r="Q153" s="115">
        <v>77</v>
      </c>
      <c r="R153" s="116">
        <f>+P153+Q153</f>
        <v>251</v>
      </c>
      <c r="S153" s="63">
        <f>+Y153+V153</f>
        <v>673</v>
      </c>
      <c r="T153" s="115">
        <v>315</v>
      </c>
      <c r="U153" s="115">
        <v>114</v>
      </c>
      <c r="V153" s="116">
        <f>+T153+U153</f>
        <v>429</v>
      </c>
      <c r="W153" s="117">
        <v>71</v>
      </c>
      <c r="X153" s="115">
        <v>173</v>
      </c>
      <c r="Y153" s="116">
        <f>SUM(W153:X153)</f>
        <v>244</v>
      </c>
      <c r="Z153" s="63">
        <f>+AI153+AF153+AC153</f>
        <v>478</v>
      </c>
      <c r="AA153" s="115">
        <v>105</v>
      </c>
      <c r="AB153" s="115">
        <v>69</v>
      </c>
      <c r="AC153" s="116">
        <f>+AA153+AB153</f>
        <v>174</v>
      </c>
      <c r="AD153" s="117">
        <v>124</v>
      </c>
      <c r="AE153" s="115">
        <v>20</v>
      </c>
      <c r="AF153" s="116">
        <f>+AD153+AE153</f>
        <v>144</v>
      </c>
      <c r="AG153" s="117">
        <v>150</v>
      </c>
      <c r="AH153" s="115">
        <v>10</v>
      </c>
      <c r="AI153" s="116">
        <f>+AG153+AH153</f>
        <v>160</v>
      </c>
      <c r="AJ153" s="63">
        <f>+AM153+AP153+AS153</f>
        <v>344</v>
      </c>
      <c r="AK153" s="115">
        <v>68</v>
      </c>
      <c r="AL153" s="115">
        <v>70</v>
      </c>
      <c r="AM153" s="116">
        <f>+AK153+AL153</f>
        <v>138</v>
      </c>
      <c r="AN153" s="117">
        <v>70</v>
      </c>
      <c r="AO153" s="115">
        <v>34</v>
      </c>
      <c r="AP153" s="116">
        <f>+AN153+AO153</f>
        <v>104</v>
      </c>
      <c r="AQ153" s="117">
        <v>52</v>
      </c>
      <c r="AR153" s="115">
        <v>50</v>
      </c>
      <c r="AS153" s="116">
        <f>AQ153+AR153</f>
        <v>102</v>
      </c>
      <c r="AT153" s="71">
        <f>D153+G153+J153+M153+P153+T153+W153+AA153+AD153+AG153+AK153+AN153+AQ153</f>
        <v>1917</v>
      </c>
      <c r="AU153" s="72">
        <f>+X153+U153+AL153+AO153+AR153+K153+H153+Q153+E153+N153+AH153+AE153+AB153</f>
        <v>869</v>
      </c>
      <c r="AV153" s="73">
        <f>+AT153+AU153</f>
        <v>2786</v>
      </c>
    </row>
    <row r="154" spans="1:48" ht="13.5" customHeight="1">
      <c r="A154" s="134"/>
      <c r="B154" s="112" t="s">
        <v>18</v>
      </c>
      <c r="C154" s="56">
        <f>F154+I154+L154+O154+R154</f>
        <v>339</v>
      </c>
      <c r="D154" s="115">
        <v>79</v>
      </c>
      <c r="E154" s="115">
        <v>21</v>
      </c>
      <c r="F154" s="116">
        <f>+D154+E154</f>
        <v>100</v>
      </c>
      <c r="G154" s="117">
        <v>66</v>
      </c>
      <c r="H154" s="115">
        <v>13</v>
      </c>
      <c r="I154" s="116">
        <f>+G154+H154</f>
        <v>79</v>
      </c>
      <c r="J154" s="117">
        <v>49</v>
      </c>
      <c r="K154" s="115">
        <v>5</v>
      </c>
      <c r="L154" s="116">
        <f>+J154+K154</f>
        <v>54</v>
      </c>
      <c r="M154" s="117">
        <v>27</v>
      </c>
      <c r="N154" s="115">
        <v>15</v>
      </c>
      <c r="O154" s="116">
        <f>+M154+N154</f>
        <v>42</v>
      </c>
      <c r="P154" s="117">
        <v>43</v>
      </c>
      <c r="Q154" s="115">
        <v>21</v>
      </c>
      <c r="R154" s="116">
        <f>+P154+Q154</f>
        <v>64</v>
      </c>
      <c r="S154" s="63">
        <f>+Y154+V154</f>
        <v>248</v>
      </c>
      <c r="T154" s="115">
        <v>145</v>
      </c>
      <c r="U154" s="115">
        <v>41</v>
      </c>
      <c r="V154" s="116">
        <f>+T154+U154</f>
        <v>186</v>
      </c>
      <c r="W154" s="117">
        <v>16</v>
      </c>
      <c r="X154" s="115">
        <v>46</v>
      </c>
      <c r="Y154" s="116">
        <f>SUM(W154:X154)</f>
        <v>62</v>
      </c>
      <c r="Z154" s="63">
        <f>+AI154+AF154+AC154</f>
        <v>112</v>
      </c>
      <c r="AA154" s="115">
        <v>21</v>
      </c>
      <c r="AB154" s="115">
        <v>12</v>
      </c>
      <c r="AC154" s="116">
        <f>+AA154+AB154</f>
        <v>33</v>
      </c>
      <c r="AD154" s="117">
        <v>24</v>
      </c>
      <c r="AE154" s="115">
        <v>1</v>
      </c>
      <c r="AF154" s="116">
        <f>+AD154+AE154</f>
        <v>25</v>
      </c>
      <c r="AG154" s="117">
        <v>48</v>
      </c>
      <c r="AH154" s="115">
        <v>6</v>
      </c>
      <c r="AI154" s="116">
        <f>SUM(AG154:AH154)</f>
        <v>54</v>
      </c>
      <c r="AJ154" s="63">
        <f>+AM154+AP154+AS154</f>
        <v>110</v>
      </c>
      <c r="AK154" s="115">
        <v>18</v>
      </c>
      <c r="AL154" s="115">
        <v>21</v>
      </c>
      <c r="AM154" s="116">
        <f>+AK154+AL154</f>
        <v>39</v>
      </c>
      <c r="AN154" s="117">
        <v>36</v>
      </c>
      <c r="AO154" s="115">
        <v>6</v>
      </c>
      <c r="AP154" s="116">
        <f>+AN154+AO154</f>
        <v>42</v>
      </c>
      <c r="AQ154" s="117">
        <v>16</v>
      </c>
      <c r="AR154" s="115">
        <v>13</v>
      </c>
      <c r="AS154" s="116">
        <f>AQ154+AR154</f>
        <v>29</v>
      </c>
      <c r="AT154" s="71">
        <f>+W154+T154+AK154+AN154+AQ154+J154+G154+P154+D154+M154+AG154+AD154+AA154</f>
        <v>588</v>
      </c>
      <c r="AU154" s="72">
        <f>+X154+U154+AL154+AO154+AR154+K154+H154+Q154+E154+N154+AH154+AE154+AB154</f>
        <v>221</v>
      </c>
      <c r="AV154" s="73">
        <f>+AT154+AU154</f>
        <v>809</v>
      </c>
    </row>
    <row r="155" spans="1:48" ht="13.5" customHeight="1">
      <c r="A155" s="134"/>
      <c r="B155" s="112" t="s">
        <v>30</v>
      </c>
      <c r="C155" s="56">
        <f>SUM(C154*100)/C153</f>
        <v>26.258714175058095</v>
      </c>
      <c r="D155" s="115">
        <f aca="true" t="shared" si="114" ref="D155:AV155">SUM(D154*100)/D153</f>
        <v>33.47457627118644</v>
      </c>
      <c r="E155" s="115">
        <f t="shared" si="114"/>
        <v>30.434782608695652</v>
      </c>
      <c r="F155" s="116">
        <f t="shared" si="114"/>
        <v>32.78688524590164</v>
      </c>
      <c r="G155" s="117">
        <f t="shared" si="114"/>
        <v>21.359223300970875</v>
      </c>
      <c r="H155" s="115">
        <f t="shared" si="114"/>
        <v>20.967741935483872</v>
      </c>
      <c r="I155" s="116">
        <f t="shared" si="114"/>
        <v>21.29380053908356</v>
      </c>
      <c r="J155" s="117">
        <f t="shared" si="114"/>
        <v>28.65497076023392</v>
      </c>
      <c r="K155" s="115">
        <f t="shared" si="114"/>
        <v>9.25925925925926</v>
      </c>
      <c r="L155" s="116">
        <f t="shared" si="114"/>
        <v>24</v>
      </c>
      <c r="M155" s="117">
        <f t="shared" si="114"/>
        <v>37.5</v>
      </c>
      <c r="N155" s="115">
        <f t="shared" si="114"/>
        <v>22.388059701492537</v>
      </c>
      <c r="O155" s="116">
        <f t="shared" si="114"/>
        <v>30.215827338129497</v>
      </c>
      <c r="P155" s="117">
        <f t="shared" si="114"/>
        <v>24.71264367816092</v>
      </c>
      <c r="Q155" s="115">
        <f t="shared" si="114"/>
        <v>27.272727272727273</v>
      </c>
      <c r="R155" s="116">
        <f t="shared" si="114"/>
        <v>25.49800796812749</v>
      </c>
      <c r="S155" s="63">
        <f t="shared" si="114"/>
        <v>36.849925705794945</v>
      </c>
      <c r="T155" s="115">
        <f t="shared" si="114"/>
        <v>46.03174603174603</v>
      </c>
      <c r="U155" s="115">
        <f t="shared" si="114"/>
        <v>35.96491228070175</v>
      </c>
      <c r="V155" s="116">
        <f t="shared" si="114"/>
        <v>43.35664335664335</v>
      </c>
      <c r="W155" s="117">
        <f t="shared" si="114"/>
        <v>22.535211267605632</v>
      </c>
      <c r="X155" s="115">
        <f t="shared" si="114"/>
        <v>26.589595375722542</v>
      </c>
      <c r="Y155" s="116">
        <f t="shared" si="114"/>
        <v>25.40983606557377</v>
      </c>
      <c r="Z155" s="63">
        <f t="shared" si="114"/>
        <v>23.430962343096233</v>
      </c>
      <c r="AA155" s="115">
        <f t="shared" si="114"/>
        <v>20</v>
      </c>
      <c r="AB155" s="115">
        <f t="shared" si="114"/>
        <v>17.391304347826086</v>
      </c>
      <c r="AC155" s="116">
        <f t="shared" si="114"/>
        <v>18.96551724137931</v>
      </c>
      <c r="AD155" s="117">
        <f t="shared" si="114"/>
        <v>19.35483870967742</v>
      </c>
      <c r="AE155" s="115">
        <f t="shared" si="114"/>
        <v>5</v>
      </c>
      <c r="AF155" s="116">
        <f t="shared" si="114"/>
        <v>17.36111111111111</v>
      </c>
      <c r="AG155" s="117">
        <f t="shared" si="114"/>
        <v>32</v>
      </c>
      <c r="AH155" s="115">
        <f t="shared" si="114"/>
        <v>60</v>
      </c>
      <c r="AI155" s="116">
        <f t="shared" si="114"/>
        <v>33.75</v>
      </c>
      <c r="AJ155" s="63">
        <f t="shared" si="114"/>
        <v>31.976744186046513</v>
      </c>
      <c r="AK155" s="115">
        <f t="shared" si="114"/>
        <v>26.470588235294116</v>
      </c>
      <c r="AL155" s="115">
        <f t="shared" si="114"/>
        <v>30</v>
      </c>
      <c r="AM155" s="116">
        <f t="shared" si="114"/>
        <v>28.26086956521739</v>
      </c>
      <c r="AN155" s="117">
        <f t="shared" si="114"/>
        <v>51.42857142857143</v>
      </c>
      <c r="AO155" s="115">
        <f t="shared" si="114"/>
        <v>17.647058823529413</v>
      </c>
      <c r="AP155" s="116">
        <f t="shared" si="114"/>
        <v>40.38461538461539</v>
      </c>
      <c r="AQ155" s="117">
        <f t="shared" si="114"/>
        <v>30.76923076923077</v>
      </c>
      <c r="AR155" s="115">
        <f t="shared" si="114"/>
        <v>26</v>
      </c>
      <c r="AS155" s="116">
        <f t="shared" si="114"/>
        <v>28.431372549019606</v>
      </c>
      <c r="AT155" s="71">
        <f t="shared" si="114"/>
        <v>30.672926447574334</v>
      </c>
      <c r="AU155" s="72">
        <f t="shared" si="114"/>
        <v>25.431530494821633</v>
      </c>
      <c r="AV155" s="73">
        <f t="shared" si="114"/>
        <v>29.038047379755923</v>
      </c>
    </row>
    <row r="156" spans="1:48" ht="13.5" customHeight="1">
      <c r="A156" s="134"/>
      <c r="B156" s="112" t="s">
        <v>19</v>
      </c>
      <c r="C156" s="56">
        <f aca="true" t="shared" si="115" ref="C156:AV156">100-C155</f>
        <v>73.74128582494191</v>
      </c>
      <c r="D156" s="115">
        <f t="shared" si="115"/>
        <v>66.52542372881356</v>
      </c>
      <c r="E156" s="115">
        <f t="shared" si="115"/>
        <v>69.56521739130434</v>
      </c>
      <c r="F156" s="116">
        <f t="shared" si="115"/>
        <v>67.21311475409837</v>
      </c>
      <c r="G156" s="117">
        <f t="shared" si="115"/>
        <v>78.64077669902912</v>
      </c>
      <c r="H156" s="115">
        <f t="shared" si="115"/>
        <v>79.03225806451613</v>
      </c>
      <c r="I156" s="116">
        <f t="shared" si="115"/>
        <v>78.70619946091644</v>
      </c>
      <c r="J156" s="117">
        <f t="shared" si="115"/>
        <v>71.34502923976608</v>
      </c>
      <c r="K156" s="115">
        <f t="shared" si="115"/>
        <v>90.74074074074073</v>
      </c>
      <c r="L156" s="116">
        <f t="shared" si="115"/>
        <v>76</v>
      </c>
      <c r="M156" s="117">
        <f t="shared" si="115"/>
        <v>62.5</v>
      </c>
      <c r="N156" s="115">
        <f t="shared" si="115"/>
        <v>77.61194029850746</v>
      </c>
      <c r="O156" s="116">
        <f t="shared" si="115"/>
        <v>69.7841726618705</v>
      </c>
      <c r="P156" s="117">
        <f t="shared" si="115"/>
        <v>75.28735632183908</v>
      </c>
      <c r="Q156" s="115">
        <f t="shared" si="115"/>
        <v>72.72727272727272</v>
      </c>
      <c r="R156" s="116">
        <f t="shared" si="115"/>
        <v>74.5019920318725</v>
      </c>
      <c r="S156" s="63">
        <f t="shared" si="115"/>
        <v>63.150074294205055</v>
      </c>
      <c r="T156" s="115">
        <f t="shared" si="115"/>
        <v>53.96825396825397</v>
      </c>
      <c r="U156" s="115">
        <f t="shared" si="115"/>
        <v>64.03508771929825</v>
      </c>
      <c r="V156" s="116">
        <f t="shared" si="115"/>
        <v>56.64335664335665</v>
      </c>
      <c r="W156" s="117">
        <f t="shared" si="115"/>
        <v>77.46478873239437</v>
      </c>
      <c r="X156" s="115">
        <f t="shared" si="115"/>
        <v>73.41040462427746</v>
      </c>
      <c r="Y156" s="116">
        <f t="shared" si="115"/>
        <v>74.59016393442623</v>
      </c>
      <c r="Z156" s="63">
        <f t="shared" si="115"/>
        <v>76.56903765690376</v>
      </c>
      <c r="AA156" s="115">
        <f t="shared" si="115"/>
        <v>80</v>
      </c>
      <c r="AB156" s="115">
        <f t="shared" si="115"/>
        <v>82.6086956521739</v>
      </c>
      <c r="AC156" s="116">
        <f t="shared" si="115"/>
        <v>81.0344827586207</v>
      </c>
      <c r="AD156" s="117">
        <f t="shared" si="115"/>
        <v>80.64516129032258</v>
      </c>
      <c r="AE156" s="115">
        <f t="shared" si="115"/>
        <v>95</v>
      </c>
      <c r="AF156" s="116">
        <f t="shared" si="115"/>
        <v>82.63888888888889</v>
      </c>
      <c r="AG156" s="117">
        <f t="shared" si="115"/>
        <v>68</v>
      </c>
      <c r="AH156" s="115">
        <f t="shared" si="115"/>
        <v>40</v>
      </c>
      <c r="AI156" s="116">
        <f t="shared" si="115"/>
        <v>66.25</v>
      </c>
      <c r="AJ156" s="63">
        <f t="shared" si="115"/>
        <v>68.02325581395348</v>
      </c>
      <c r="AK156" s="115">
        <f t="shared" si="115"/>
        <v>73.52941176470588</v>
      </c>
      <c r="AL156" s="115">
        <f t="shared" si="115"/>
        <v>70</v>
      </c>
      <c r="AM156" s="116">
        <f t="shared" si="115"/>
        <v>71.73913043478261</v>
      </c>
      <c r="AN156" s="117">
        <f t="shared" si="115"/>
        <v>48.57142857142857</v>
      </c>
      <c r="AO156" s="115">
        <f t="shared" si="115"/>
        <v>82.35294117647058</v>
      </c>
      <c r="AP156" s="116">
        <f t="shared" si="115"/>
        <v>59.61538461538461</v>
      </c>
      <c r="AQ156" s="117">
        <f t="shared" si="115"/>
        <v>69.23076923076923</v>
      </c>
      <c r="AR156" s="115">
        <f t="shared" si="115"/>
        <v>74</v>
      </c>
      <c r="AS156" s="116">
        <f t="shared" si="115"/>
        <v>71.56862745098039</v>
      </c>
      <c r="AT156" s="71">
        <f t="shared" si="115"/>
        <v>69.32707355242567</v>
      </c>
      <c r="AU156" s="72">
        <f t="shared" si="115"/>
        <v>74.56846950517837</v>
      </c>
      <c r="AV156" s="73">
        <f t="shared" si="115"/>
        <v>70.96195262024408</v>
      </c>
    </row>
    <row r="157" spans="1:48" ht="13.5" customHeight="1">
      <c r="A157" s="134"/>
      <c r="B157" s="112" t="s">
        <v>31</v>
      </c>
      <c r="C157" s="56">
        <f>L157+I157+R157+F157+O157</f>
        <v>545</v>
      </c>
      <c r="D157" s="115">
        <v>102</v>
      </c>
      <c r="E157" s="115">
        <v>28</v>
      </c>
      <c r="F157" s="116">
        <f>+D157+E157</f>
        <v>130</v>
      </c>
      <c r="G157" s="117">
        <v>116</v>
      </c>
      <c r="H157" s="115">
        <v>25</v>
      </c>
      <c r="I157" s="116">
        <f>+G157+H157</f>
        <v>141</v>
      </c>
      <c r="J157" s="117">
        <v>82</v>
      </c>
      <c r="K157" s="115">
        <v>20</v>
      </c>
      <c r="L157" s="116">
        <f>+J157+K157</f>
        <v>102</v>
      </c>
      <c r="M157" s="117">
        <v>36</v>
      </c>
      <c r="N157" s="115">
        <v>25</v>
      </c>
      <c r="O157" s="116">
        <f>+M157+N157</f>
        <v>61</v>
      </c>
      <c r="P157" s="117">
        <v>79</v>
      </c>
      <c r="Q157" s="115">
        <v>32</v>
      </c>
      <c r="R157" s="116">
        <f>+P157+Q157</f>
        <v>111</v>
      </c>
      <c r="S157" s="63">
        <f>+Y157+V157</f>
        <v>300</v>
      </c>
      <c r="T157" s="115">
        <v>153</v>
      </c>
      <c r="U157" s="115">
        <v>57</v>
      </c>
      <c r="V157" s="116">
        <f>+T157+U157</f>
        <v>210</v>
      </c>
      <c r="W157" s="117">
        <v>28</v>
      </c>
      <c r="X157" s="115">
        <v>62</v>
      </c>
      <c r="Y157" s="116">
        <f>SUM(W157:X157)</f>
        <v>90</v>
      </c>
      <c r="Z157" s="63">
        <f>+AI157+AF157+AC157</f>
        <v>204</v>
      </c>
      <c r="AA157" s="115">
        <v>45</v>
      </c>
      <c r="AB157" s="115">
        <v>20</v>
      </c>
      <c r="AC157" s="116">
        <f>SUM(AA157:AB157)</f>
        <v>65</v>
      </c>
      <c r="AD157" s="117">
        <v>52</v>
      </c>
      <c r="AE157" s="115">
        <v>9</v>
      </c>
      <c r="AF157" s="116">
        <f>+AD157+AE157</f>
        <v>61</v>
      </c>
      <c r="AG157" s="117">
        <v>72</v>
      </c>
      <c r="AH157" s="115">
        <v>6</v>
      </c>
      <c r="AI157" s="116">
        <f>+AG157+AH157</f>
        <v>78</v>
      </c>
      <c r="AJ157" s="63">
        <f>+AM157+AP157+AS157</f>
        <v>156</v>
      </c>
      <c r="AK157" s="115">
        <v>29</v>
      </c>
      <c r="AL157" s="115">
        <v>27</v>
      </c>
      <c r="AM157" s="116">
        <f>AK157+AL157</f>
        <v>56</v>
      </c>
      <c r="AN157" s="117">
        <v>44</v>
      </c>
      <c r="AO157" s="115">
        <v>15</v>
      </c>
      <c r="AP157" s="116">
        <f>+AN157+AO157</f>
        <v>59</v>
      </c>
      <c r="AQ157" s="117">
        <v>20</v>
      </c>
      <c r="AR157" s="115">
        <v>21</v>
      </c>
      <c r="AS157" s="116">
        <f>+AQ157+AR157</f>
        <v>41</v>
      </c>
      <c r="AT157" s="71">
        <f>+W157+T157+AK157+AN157+AQ157+J157+G157+P157+D157+M157+AG157+AD157+AA157</f>
        <v>858</v>
      </c>
      <c r="AU157" s="72">
        <f>+X157+U157+AL157+AO157+AR157+K157+H157+Q157+E157+N157+AH157+AE157+AB157</f>
        <v>347</v>
      </c>
      <c r="AV157" s="73">
        <f>+AT157+AU157</f>
        <v>1205</v>
      </c>
    </row>
    <row r="158" spans="1:48" ht="13.5" customHeight="1" thickBot="1">
      <c r="A158" s="135"/>
      <c r="B158" s="114" t="s">
        <v>32</v>
      </c>
      <c r="C158" s="57">
        <f aca="true" t="shared" si="116" ref="C158:AV158">SUM(C157*100)/C153</f>
        <v>42.21533694810225</v>
      </c>
      <c r="D158" s="118">
        <f t="shared" si="116"/>
        <v>43.220338983050844</v>
      </c>
      <c r="E158" s="118">
        <f t="shared" si="116"/>
        <v>40.57971014492754</v>
      </c>
      <c r="F158" s="119">
        <f t="shared" si="116"/>
        <v>42.622950819672134</v>
      </c>
      <c r="G158" s="120">
        <f t="shared" si="116"/>
        <v>37.54045307443366</v>
      </c>
      <c r="H158" s="118">
        <f t="shared" si="116"/>
        <v>40.32258064516129</v>
      </c>
      <c r="I158" s="119">
        <f t="shared" si="116"/>
        <v>38.00539083557951</v>
      </c>
      <c r="J158" s="120">
        <f t="shared" si="116"/>
        <v>47.953216374269005</v>
      </c>
      <c r="K158" s="118">
        <f t="shared" si="116"/>
        <v>37.03703703703704</v>
      </c>
      <c r="L158" s="119">
        <f t="shared" si="116"/>
        <v>45.333333333333336</v>
      </c>
      <c r="M158" s="120">
        <f t="shared" si="116"/>
        <v>50</v>
      </c>
      <c r="N158" s="118">
        <f t="shared" si="116"/>
        <v>37.3134328358209</v>
      </c>
      <c r="O158" s="119">
        <f t="shared" si="116"/>
        <v>43.884892086330936</v>
      </c>
      <c r="P158" s="120">
        <f t="shared" si="116"/>
        <v>45.40229885057471</v>
      </c>
      <c r="Q158" s="118">
        <f t="shared" si="116"/>
        <v>41.55844155844156</v>
      </c>
      <c r="R158" s="119">
        <f t="shared" si="116"/>
        <v>44.223107569721115</v>
      </c>
      <c r="S158" s="64">
        <f t="shared" si="116"/>
        <v>44.576523031203564</v>
      </c>
      <c r="T158" s="118">
        <f t="shared" si="116"/>
        <v>48.57142857142857</v>
      </c>
      <c r="U158" s="118">
        <f t="shared" si="116"/>
        <v>50</v>
      </c>
      <c r="V158" s="119">
        <f t="shared" si="116"/>
        <v>48.95104895104895</v>
      </c>
      <c r="W158" s="120">
        <f t="shared" si="116"/>
        <v>39.436619718309856</v>
      </c>
      <c r="X158" s="118">
        <f t="shared" si="116"/>
        <v>35.83815028901734</v>
      </c>
      <c r="Y158" s="119">
        <f t="shared" si="116"/>
        <v>36.885245901639344</v>
      </c>
      <c r="Z158" s="64">
        <f t="shared" si="116"/>
        <v>42.67782426778243</v>
      </c>
      <c r="AA158" s="118">
        <f t="shared" si="116"/>
        <v>42.857142857142854</v>
      </c>
      <c r="AB158" s="118">
        <f t="shared" si="116"/>
        <v>28.985507246376812</v>
      </c>
      <c r="AC158" s="119">
        <f t="shared" si="116"/>
        <v>37.35632183908046</v>
      </c>
      <c r="AD158" s="120">
        <f t="shared" si="116"/>
        <v>41.935483870967744</v>
      </c>
      <c r="AE158" s="118">
        <f t="shared" si="116"/>
        <v>45</v>
      </c>
      <c r="AF158" s="119">
        <f t="shared" si="116"/>
        <v>42.361111111111114</v>
      </c>
      <c r="AG158" s="120">
        <f t="shared" si="116"/>
        <v>48</v>
      </c>
      <c r="AH158" s="118">
        <f t="shared" si="116"/>
        <v>60</v>
      </c>
      <c r="AI158" s="119">
        <f t="shared" si="116"/>
        <v>48.75</v>
      </c>
      <c r="AJ158" s="64">
        <f t="shared" si="116"/>
        <v>45.348837209302324</v>
      </c>
      <c r="AK158" s="118">
        <f t="shared" si="116"/>
        <v>42.64705882352941</v>
      </c>
      <c r="AL158" s="118">
        <f t="shared" si="116"/>
        <v>38.57142857142857</v>
      </c>
      <c r="AM158" s="119">
        <f t="shared" si="116"/>
        <v>40.57971014492754</v>
      </c>
      <c r="AN158" s="120">
        <f t="shared" si="116"/>
        <v>62.857142857142854</v>
      </c>
      <c r="AO158" s="118">
        <f t="shared" si="116"/>
        <v>44.11764705882353</v>
      </c>
      <c r="AP158" s="119">
        <f t="shared" si="116"/>
        <v>56.73076923076923</v>
      </c>
      <c r="AQ158" s="120">
        <f t="shared" si="116"/>
        <v>38.46153846153846</v>
      </c>
      <c r="AR158" s="118">
        <f t="shared" si="116"/>
        <v>42</v>
      </c>
      <c r="AS158" s="119">
        <f t="shared" si="116"/>
        <v>40.19607843137255</v>
      </c>
      <c r="AT158" s="74">
        <f t="shared" si="116"/>
        <v>44.757433489827854</v>
      </c>
      <c r="AU158" s="75">
        <f t="shared" si="116"/>
        <v>39.930955120828536</v>
      </c>
      <c r="AV158" s="76">
        <f t="shared" si="116"/>
        <v>43.25197415649677</v>
      </c>
    </row>
    <row r="159" spans="1:48" ht="5.25" customHeight="1">
      <c r="A159" s="99"/>
      <c r="B159" s="100"/>
      <c r="C159" s="95"/>
      <c r="D159" s="95"/>
      <c r="E159" s="95"/>
      <c r="F159" s="101"/>
      <c r="G159" s="96"/>
      <c r="H159" s="95"/>
      <c r="I159" s="101"/>
      <c r="J159" s="96"/>
      <c r="K159" s="95"/>
      <c r="L159" s="101"/>
      <c r="M159" s="96"/>
      <c r="N159" s="95"/>
      <c r="O159" s="101"/>
      <c r="P159" s="96"/>
      <c r="Q159" s="95"/>
      <c r="R159" s="101"/>
      <c r="S159" s="96"/>
      <c r="T159" s="95"/>
      <c r="U159" s="95"/>
      <c r="V159" s="101"/>
      <c r="W159" s="96"/>
      <c r="X159" s="95"/>
      <c r="Y159" s="101"/>
      <c r="Z159" s="96"/>
      <c r="AA159" s="95"/>
      <c r="AB159" s="95"/>
      <c r="AC159" s="101"/>
      <c r="AD159" s="96"/>
      <c r="AE159" s="95"/>
      <c r="AF159" s="101"/>
      <c r="AG159" s="96"/>
      <c r="AH159" s="95"/>
      <c r="AI159" s="101"/>
      <c r="AJ159" s="96"/>
      <c r="AK159" s="95"/>
      <c r="AL159" s="95"/>
      <c r="AM159" s="101"/>
      <c r="AN159" s="96"/>
      <c r="AO159" s="95"/>
      <c r="AP159" s="101"/>
      <c r="AQ159" s="96"/>
      <c r="AR159" s="95"/>
      <c r="AS159" s="101"/>
      <c r="AT159" s="91"/>
      <c r="AU159" s="92"/>
      <c r="AV159" s="92"/>
    </row>
  </sheetData>
  <sheetProtection/>
  <mergeCells count="43">
    <mergeCell ref="A124:A131"/>
    <mergeCell ref="A115:A122"/>
    <mergeCell ref="C107:AV107"/>
    <mergeCell ref="A16:A23"/>
    <mergeCell ref="AK6:AM6"/>
    <mergeCell ref="T6:V6"/>
    <mergeCell ref="A133:A140"/>
    <mergeCell ref="C125:AV125"/>
    <mergeCell ref="C17:AV17"/>
    <mergeCell ref="C35:AV35"/>
    <mergeCell ref="C53:AV53"/>
    <mergeCell ref="C71:AV71"/>
    <mergeCell ref="A43:A50"/>
    <mergeCell ref="G6:I6"/>
    <mergeCell ref="J6:L6"/>
    <mergeCell ref="P6:R6"/>
    <mergeCell ref="A34:A41"/>
    <mergeCell ref="M6:O6"/>
    <mergeCell ref="A1:AV1"/>
    <mergeCell ref="A2:AV2"/>
    <mergeCell ref="A3:AV3"/>
    <mergeCell ref="A4:AV4"/>
    <mergeCell ref="AN6:AP6"/>
    <mergeCell ref="A88:A95"/>
    <mergeCell ref="A7:A14"/>
    <mergeCell ref="C89:AV89"/>
    <mergeCell ref="D6:F6"/>
    <mergeCell ref="A61:A68"/>
    <mergeCell ref="A70:A77"/>
    <mergeCell ref="AQ6:AS6"/>
    <mergeCell ref="AA6:AC6"/>
    <mergeCell ref="A25:A32"/>
    <mergeCell ref="A79:A86"/>
    <mergeCell ref="A151:A158"/>
    <mergeCell ref="AT6:AV6"/>
    <mergeCell ref="A97:A104"/>
    <mergeCell ref="A52:A59"/>
    <mergeCell ref="W6:Y6"/>
    <mergeCell ref="A142:A149"/>
    <mergeCell ref="C143:AV143"/>
    <mergeCell ref="AG6:AI6"/>
    <mergeCell ref="AD6:AF6"/>
    <mergeCell ref="A106:A113"/>
  </mergeCells>
  <printOptions/>
  <pageMargins left="0.7" right="0.7" top="0.75" bottom="0.75" header="0.3" footer="0.3"/>
  <pageSetup horizontalDpi="600" verticalDpi="600" orientation="landscape" paperSize="9" r:id="rId1"/>
  <ignoredErrors>
    <ignoredError sqref="C134:C140 F134:F136 I134:S135 F137:F140 E137 D138:E138 D137 G137:H137 G138:H138 T137:AV138 V134:AV135 F152:F153 I153 L153 O154 R153:S153 V153 Y153:Z153 AC153 AF153 AI153:AJ153 AM153 AS153 AP153 AT154:AV158 C155:AS156 R154:S154 C153:C154 F154 I154 L154 V154 Y154:Z154 AC154 AE154:AF154 AI154:AJ154 AM154 AP154 AS154 C158:AS158 C157 AC157 AM157 AP157 F157 AF157 I157 L157 V157 O157 Y157:Z157 R157:S157 AI157:AJ157 AS157 C116:Z122 G127:Z127 C127:E127 C128:Z131 C126:Z126 F127 AL120 AS121:AS122 AU116 AS117:AS118 AS116 P92:P93 Q113 C50:AV91 C114:AV115 C113:P113 R113:AV113 C94:AV112 C92:O93 Q92:AV93 AA119:AV119 AA116:AR116 AT116 AA117:AR118 AT117:AV118 AV116 C123:AV125 AA121:AR122 AT121:AV122 AA120:AK120 AM120:AV120 AA128:AV131 AA127:AV127 AA126:AV126 C8:AV49 B152:E152 G152:AV152 AU153:AV153 I137:S138 I136 L136 O136 R136:S136 V136 Y136:AA136 AC136 AF136 AI136:AJ136 AM136 AP136 AS136:AV136 D140:E140 G140:H140 H139 I140:S140 I139 L139 O139 R139:S139 T140:AV140 V139 Y139:Z139 AC139 AF139 AI139:AJ139 AM139 AP139 AS139:AV139 L145 I145 R145 O145 AC145 AM145 AV145 AT145:AU145 AQ145:AS145 AF145:AJ145 Y145 T145:U145 Z145 W145:X145 C145 I148 L148 O148 R148 Y148 AC148 AE148:AI148 AP148:AS148 AT148:AV148" unlockedFormula="1"/>
    <ignoredError sqref="O153 AT153 F145 V145 F148 V148 AM148" formula="1" unlockedFormula="1"/>
    <ignoredError sqref="F145 V145 F148 V148 AM14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escolar</dc:creator>
  <cp:keywords/>
  <dc:description/>
  <cp:lastModifiedBy>Kenya Zapata</cp:lastModifiedBy>
  <cp:lastPrinted>2014-02-03T02:45:33Z</cp:lastPrinted>
  <dcterms:created xsi:type="dcterms:W3CDTF">2011-01-24T12:55:31Z</dcterms:created>
  <dcterms:modified xsi:type="dcterms:W3CDTF">2016-04-25T14:29:49Z</dcterms:modified>
  <cp:category/>
  <cp:version/>
  <cp:contentType/>
  <cp:contentStatus/>
</cp:coreProperties>
</file>